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35" windowHeight="8715" tabRatio="666" activeTab="0"/>
  </bookViews>
  <sheets>
    <sheet name="Results Overall" sheetId="1" r:id="rId1"/>
    <sheet name="Race details" sheetId="2" r:id="rId2"/>
    <sheet name="Helm details" sheetId="3" r:id="rId3"/>
    <sheet name="Ranking" sheetId="4" r:id="rId4"/>
    <sheet name="Boat Allocation &amp; OOD" sheetId="5" r:id="rId5"/>
  </sheets>
  <externalReferences>
    <externalReference r:id="rId8"/>
  </externalReferences>
  <definedNames>
    <definedName name="ave_result" localSheetId="1">#REF!</definedName>
    <definedName name="ave_result" localSheetId="3">'Ranking'!$U$3:$U$55</definedName>
    <definedName name="ave_result" localSheetId="0">#REF!</definedName>
    <definedName name="ave_result">#REF!</definedName>
    <definedName name="nullvalue" localSheetId="4">'[1]Ranking'!#REF!</definedName>
    <definedName name="nullvalue" localSheetId="1">#REF!</definedName>
    <definedName name="nullvalue" localSheetId="3">'Ranking'!#REF!</definedName>
    <definedName name="nullvalue" localSheetId="0">#REF!</definedName>
    <definedName name="nullvalue">#REF!</definedName>
    <definedName name="_xlnm.Print_Area" localSheetId="3">'Ranking'!$A$1:$U$55</definedName>
    <definedName name="_xlnm.Print_Area" localSheetId="0">'Results Overall'!$A$1:$O$12</definedName>
    <definedName name="r_1">#REF!</definedName>
    <definedName name="r_2">#REF!</definedName>
    <definedName name="sailors" localSheetId="4">'[1]Ranking'!#REF!</definedName>
    <definedName name="sailors" localSheetId="2">#REF!</definedName>
    <definedName name="sailors" localSheetId="1">#REF!</definedName>
    <definedName name="sailors" localSheetId="3">'Ranking'!#REF!</definedName>
    <definedName name="sailors" localSheetId="0">#REF!</definedName>
    <definedName name="sailors">#REF!</definedName>
  </definedNames>
  <calcPr fullCalcOnLoad="1"/>
</workbook>
</file>

<file path=xl/comments2.xml><?xml version="1.0" encoding="utf-8"?>
<comments xmlns="http://schemas.openxmlformats.org/spreadsheetml/2006/main">
  <authors>
    <author>mu50391</author>
    <author>Registered User</author>
    <author>TvT-OSHH</author>
  </authors>
  <commentList>
    <comment ref="R89" authorId="0">
      <text>
        <r>
          <rPr>
            <sz val="10"/>
            <rFont val="Tahoma"/>
            <family val="2"/>
          </rPr>
          <t>Most of the wind been in the morning, so people in the first race were the most lucky of all. They even could twin wire, but that was soon to be over. After the first race the wind gradually kept on dropping until there wasn't much left during the last race. 
At almost every start there were some interesting situations. For a full explanation about this situation please have a look at the attached picture. One boat has been disqualified by the OOD because which is related to this and one boat had to do a 360 (after being protested by the committee member). 
Racing started very successfully for the GM with two clear wins by Chuck Heller / Liesbeth de Wit. They obviously had a good week in Thailand with lots of sailing.
The 3rd / 4th race was a close battle between the Giants and Muscats which ended in a draw. One win for Cees v Eden / Wendy Portanger (Giants) and one for Angus Mackay / Robert Ambrose. 
A very good performance also of Maurice Merzian and son for the Wildcats. Both races he finished 4th
The 5th and 6th race was a clean sweep by the Dayak sailors Frank van Beek / Kirsten Bennett. They won both races, closely followed by Douwe Sickler / Anne Marie Soek from the Giants.</t>
        </r>
      </text>
    </comment>
    <comment ref="R72" authorId="0">
      <text>
        <r>
          <rPr>
            <sz val="10"/>
            <rFont val="Tahoma"/>
            <family val="2"/>
          </rPr>
          <t>A slow start of the February team race, but the wind did finally came in during race 3, 4 and 5. 
Race 1 and 2 were sailed under (very) light conditions as well as race 6. A welcome to a new sailor Rob McLachen. He completed with Judy the great performances of the Surfin Turtles sailors earlier that day. Tony and Son sailed the frist two bullets of the day. Bob and Judy  continued with a 2nd and an other bullet, while Rob and Judy sailed twice to a 2nd place, to seal the victory for the day. 
Well done Surfin Turtles. An other great achievement by Inge van den Berg, who sailed with coach  Frank van Beek two bullets, to lift the Dayaks to a second place overall. Frank himself already sailed another bullet in the 3rd race, but messed up the 4th race. He very uncharacteristically stalled the boat and got punished for a bad start (7th place). No mercy their from other  teams.
I was happy to see NCL team Fred Rourke / Torstein Smenes sailing very  well and consistent finishing two times 3rd during race 5 and 6. And GreenMachine team Liesbeth de Wit / Chuck Heller also sailing very well to twice a 2nd place. Two teams from the Gaints (Ken / Paola and Cees / ??) were fighting with  each other and lot's of yells came of the boats after finishin in front of the other. Douwe Sickler and Annemarie Souk earned themselves a 3rd and 2nd place sailing in tougher conditions during race 3 and 4  (Douwe, the H16 has 2 trapeze wires, I have a spare harness !?). A big thanks to the OOD Surfing Turtles for organising this team race. It went very smooth without any hick ups...</t>
        </r>
      </text>
    </comment>
    <comment ref="R53" authorId="1">
      <text>
        <r>
          <rPr>
            <sz val="10"/>
            <rFont val="Tahoma"/>
            <family val="2"/>
          </rPr>
          <t>After 3 cancellations in a row, we finally could sail again. In (very) light conditions, the Giants managed to squeeze 6 races in. Well done Giants and thanks for this effort. 
The racing was close and tactical due to the moderate current (at least in the first 4 races). Because of the light wind and relative short races all depended on the start. Some great performances by Ken Portanger, Eric van Thiel, Glen Ainsworth, Dave Clark and Torstein Smenes. It could have been even better for Torstein if he paid more attention to upcoming Bob Gardham who managed to roll him over just before the finish. This was a nightmare for the Dayaks to watch.
With this result the Surfin Turtles won the June Team race, also because of the great sailing by youngster Eric van Thiel. A well deserved 2nd place for Glen Ainsworth who sailed a 1 and a 4 (race 3 and 4). It looks like the Dcats are getting back to full strength.
There was some confusion about which helm was sailing when, but it was all sorted out during the after talk at the bar.</t>
        </r>
      </text>
    </comment>
    <comment ref="Q35" authorId="1">
      <text>
        <r>
          <rPr>
            <sz val="10"/>
            <rFont val="Tahoma"/>
            <family val="2"/>
          </rPr>
          <t>There was an unfortunate incident which was totally unnecessary. Two boats got badly damaged. H5 and H4 have to be repaired before they can sail again. I want to emphasise that in the event you are on a collision course and have to take avoiding action, please turn you boat in the same direction as the boat in front of you.  By doing so both boats will be pointing in the same direction and the collision will be less severe (if any).  If that means you have to tack or gybe, don’t even hesitate doing so.  By trying a different turn (by ducking the boat in front) you will almost always accelerate (specially if you are sailing close to the wind),  and therefore increasing the risk of severe damage, resulting this time in a big hole (H5) and a tear in the bow of H4. 
Back to the races. It didn’t look too promising at 11:00 but thanks to the Gareef the wind picked up enough to twin wire. The first race was sailed in (very) light wind, which made the races very tactical. The right side was very much the favoured side. It paid well for Liesbeth who started last but tacked right after the start. However, gybing directly after the windward mark didn’t pay off at all. Douwe took full advantage of staying out, so he won the first race for the Giants, closely followed by Liestbeth (Surfin Turtles) advised on the water by Tony van Thiel (who’s advises could be heard by everybody). Iain Hudson /Robert Ambrose (Muscats 2)  sailed very well, and finished 3rd.
In the 2nd race the wind picked up considerably, so the side’s were more even. Again Liesbeth /Tony sailed to a 2nd place, after Frank / Pascal (Dayaks) who recovered from a disastrous 1st race. Angus Mackay (Muscats) was back in the front line with a well sailed 3rd place. 
The 3rd  race myself and Paola (Dayaks) were on the water, trying to chase Tony / Chuck (Surfin Turtles). Pascal (Dayats) forgot the team orders and finished 2nd behind Tony, but in front of me, adding 2 more points distance between the Dayaks / Surfin Turtles. The 4th race I had the lead for almost all the race. Tony / Chuck just overtook me at the finish within 1 second. Well done Tony. The family van Thiel is really getting annoying and a pain in my ...
The wind picked up even more during race 5 and 6. Both races were won by Dave / Victoria (DCats), although in both races it didn’t look that easy. In race 5 Chuck / Evelyn (Surfin Turtles) were in the lead, before the Jib Halyard broke and they had to retire unfortunately. Joe / Laurie (Dayaks) took over the lead until they made a mistake and stalled the boat. A new helm for the Muscats sailed very well and finished 3rd. 
In race 6 Chuck / Evelyn recovered with a 2nd place,  although again Joe / Laurie had a very good start. However H10 liked the stalling position to much (specially after a port tack), so they ended up 3rd.
The overall victory was for the Dayaks, but only because the jib halyard failed on H1. It should have been for the Surfin Turtles. (no complaints though from my side).</t>
        </r>
      </text>
    </comment>
    <comment ref="Q21" authorId="1">
      <text>
        <r>
          <rPr>
            <sz val="10"/>
            <rFont val="Tahoma"/>
            <family val="2"/>
          </rPr>
          <t xml:space="preserve">After the summer holiday, team racing resumed with the first of the last two team races.
A great effort from the Muscat team, who managed to sail one boat and do the OOD (with some help from Bob)  with only three members. Although usage of the flags remains an issue, they did manage to do 6 races even though the wind didn’t show up until 1 o’ clock. 
The Dayaks were all very concentrated and put on a great performance during the races. With 4 bullets (out of  6) plus a second and a third, they increased their lead on the Surfin Turtles who are second overall for this season with the Giants steady on a third place. The Dayaks have a 7 point lead and plans are made.
Much closer are the places 4 and 5 (MusCats and NCL; 2 points) and the places 7 and 8 (MusCats 2 and WildCats; 1 point). </t>
        </r>
      </text>
    </comment>
    <comment ref="Q4" authorId="2">
      <text>
        <r>
          <rPr>
            <sz val="10"/>
            <rFont val="Tahoma"/>
            <family val="2"/>
          </rPr>
          <t xml:space="preserve">It was an excellent day for sailing. It started already with single wiring in the morning and the wind even increased during the day. It was tough for a number of people and a few boats went over (including me during a  during a practice run and again before the race). 
The racing went very smooth thanks to the Surfin Turtles (OOD). 
The team race season has ended with a great performance by the Dayaks.  They won 5 of the 6 races and a second place to complete the day.  The Dayaks also won the 2005 / 2006 season with an impressive serie of only first and second places (both are records). Second overall were the 2004 winners Surfin Turtles and 3rd place was for the Giants which was their best result so far in team racing.
</t>
        </r>
      </text>
    </comment>
  </commentList>
</comments>
</file>

<file path=xl/sharedStrings.xml><?xml version="1.0" encoding="utf-8"?>
<sst xmlns="http://schemas.openxmlformats.org/spreadsheetml/2006/main" count="1331" uniqueCount="189">
  <si>
    <t>Team</t>
  </si>
  <si>
    <t>Helm</t>
  </si>
  <si>
    <t>Avg</t>
  </si>
  <si>
    <t>GM</t>
  </si>
  <si>
    <t>Dave Clark</t>
  </si>
  <si>
    <t>ST</t>
  </si>
  <si>
    <t>Bob Gardham</t>
  </si>
  <si>
    <t>D</t>
  </si>
  <si>
    <t>Frank van Beek</t>
  </si>
  <si>
    <t>Klaus Mueller</t>
  </si>
  <si>
    <t>Chuck Heller</t>
  </si>
  <si>
    <t>Victoria Grainger</t>
  </si>
  <si>
    <t>MC</t>
  </si>
  <si>
    <t>Rob Nieuwenhuijs</t>
  </si>
  <si>
    <t>Joe Cumming</t>
  </si>
  <si>
    <t>Tony van Thiel</t>
  </si>
  <si>
    <t>WC</t>
  </si>
  <si>
    <t>Frans Tetteroo</t>
  </si>
  <si>
    <t>AJ Cozzens</t>
  </si>
  <si>
    <t>G</t>
  </si>
  <si>
    <t>Douwe Sickler</t>
  </si>
  <si>
    <t>Pascal Richard</t>
  </si>
  <si>
    <t>Apollo Kok</t>
  </si>
  <si>
    <t>Volker Vahrenkamp</t>
  </si>
  <si>
    <t>Rudy Welling</t>
  </si>
  <si>
    <t>Stephen Rice</t>
  </si>
  <si>
    <t>Inge van den Berg</t>
  </si>
  <si>
    <t>Liesbeth de Wit</t>
  </si>
  <si>
    <t>Angus Mackay</t>
  </si>
  <si>
    <t>NCL</t>
  </si>
  <si>
    <t>Torstein Smenes</t>
  </si>
  <si>
    <t>Maarten van der Giessen</t>
  </si>
  <si>
    <t>Ken Portanger</t>
  </si>
  <si>
    <t>Cees van Eden</t>
  </si>
  <si>
    <t>Gerbert de Bruijn</t>
  </si>
  <si>
    <t>Michiel Jansen</t>
  </si>
  <si>
    <t>Jan Willem Brinkhorst</t>
  </si>
  <si>
    <t>Jan Saelby</t>
  </si>
  <si>
    <t>Michiel van Aken</t>
  </si>
  <si>
    <t>Maurice Merzian</t>
  </si>
  <si>
    <t>Mark Koper</t>
  </si>
  <si>
    <t>Surfin Turtles</t>
  </si>
  <si>
    <t>Dave Roberts</t>
  </si>
  <si>
    <t>Points</t>
  </si>
  <si>
    <t>MC II</t>
  </si>
  <si>
    <t>GM II</t>
  </si>
  <si>
    <t>Mike Clark</t>
  </si>
  <si>
    <t>Notes</t>
  </si>
  <si>
    <t>Dayaks</t>
  </si>
  <si>
    <t>Dayats</t>
  </si>
  <si>
    <t>Muscats II</t>
  </si>
  <si>
    <t>min</t>
  </si>
  <si>
    <t xml:space="preserve">No. </t>
  </si>
  <si>
    <t>Pools</t>
  </si>
  <si>
    <t>Slot</t>
  </si>
  <si>
    <t>H1</t>
  </si>
  <si>
    <t>H2</t>
  </si>
  <si>
    <t>H3</t>
  </si>
  <si>
    <t>H4</t>
  </si>
  <si>
    <t>H5</t>
  </si>
  <si>
    <t>H6</t>
  </si>
  <si>
    <t>H7</t>
  </si>
  <si>
    <t>H8</t>
  </si>
  <si>
    <t>H9</t>
  </si>
  <si>
    <t>H10</t>
  </si>
  <si>
    <t>Steven Mackay</t>
  </si>
  <si>
    <t>Charles Whyte</t>
  </si>
  <si>
    <t>Katie Whyte</t>
  </si>
  <si>
    <t>max</t>
  </si>
  <si>
    <t>Judy Gardham</t>
  </si>
  <si>
    <t>Pool 1 : 11:00 - Race 1/2</t>
  </si>
  <si>
    <t>Pool 2 : 13:00 - Race 3/4</t>
  </si>
  <si>
    <t>Pool 3 : 15:00 - Race 5/6</t>
  </si>
  <si>
    <t>Walter Slijkerman</t>
  </si>
  <si>
    <t>DK</t>
  </si>
  <si>
    <t>DT</t>
  </si>
  <si>
    <t>Total</t>
  </si>
  <si>
    <t>Results</t>
  </si>
  <si>
    <t>Giants</t>
  </si>
  <si>
    <t>Wildcats</t>
  </si>
  <si>
    <t>race 1/2</t>
  </si>
  <si>
    <t>race 3/4</t>
  </si>
  <si>
    <t>race 5/6</t>
  </si>
  <si>
    <t>Dk</t>
  </si>
  <si>
    <t>Dt</t>
  </si>
  <si>
    <t>MC I</t>
  </si>
  <si>
    <t>OOD</t>
  </si>
  <si>
    <t>Race</t>
  </si>
  <si>
    <t>Date</t>
  </si>
  <si>
    <t>Add. Points *</t>
  </si>
  <si>
    <t>Place</t>
  </si>
  <si>
    <t>* = Additional penalty points due to helm / crew rotation infringements</t>
  </si>
  <si>
    <t>DNS</t>
  </si>
  <si>
    <t>DSQ</t>
  </si>
  <si>
    <t>DNF</t>
  </si>
  <si>
    <t>DNC</t>
  </si>
  <si>
    <t>TOTAL</t>
  </si>
  <si>
    <t>OVERALL</t>
  </si>
  <si>
    <t>O</t>
  </si>
  <si>
    <t>N</t>
  </si>
  <si>
    <t>J</t>
  </si>
  <si>
    <t>F</t>
  </si>
  <si>
    <t>M</t>
  </si>
  <si>
    <t>A</t>
  </si>
  <si>
    <t>S</t>
  </si>
  <si>
    <t>October Team Race</t>
  </si>
  <si>
    <t>Green Machine II</t>
  </si>
  <si>
    <t>Green Machine I</t>
  </si>
  <si>
    <t>Muscats I</t>
  </si>
  <si>
    <t>MusCats I</t>
  </si>
  <si>
    <t>MusCats II</t>
  </si>
  <si>
    <t>Oct 05</t>
  </si>
  <si>
    <t>1/2</t>
  </si>
  <si>
    <t>3/4</t>
  </si>
  <si>
    <t>Set 1</t>
  </si>
  <si>
    <t>Set 2</t>
  </si>
  <si>
    <t>Set 3</t>
  </si>
  <si>
    <t>5/6</t>
  </si>
  <si>
    <t>Old</t>
  </si>
  <si>
    <t>New</t>
  </si>
  <si>
    <t>Ranking</t>
  </si>
  <si>
    <t>Final results. Two protests not upheld (Dk vs GM 2x).</t>
  </si>
  <si>
    <t>Races held 7/Oct/2005</t>
  </si>
  <si>
    <t>Race 1/2</t>
  </si>
  <si>
    <t>Pool 3</t>
  </si>
  <si>
    <t>Race 3/4</t>
  </si>
  <si>
    <t>Pool 1</t>
  </si>
  <si>
    <t>Race 5/6</t>
  </si>
  <si>
    <t>Pool 2</t>
  </si>
  <si>
    <t>Jan WIllem Brinkhorst</t>
  </si>
  <si>
    <t>Michiel van Rijen</t>
  </si>
  <si>
    <t>Fred Rourke</t>
  </si>
  <si>
    <t>Ian Hudson</t>
  </si>
  <si>
    <t>Paul Henri van Thiel</t>
  </si>
  <si>
    <t>Andrew Whyte</t>
  </si>
  <si>
    <t>Freek van DIjk</t>
  </si>
  <si>
    <t>Hans de Koningh</t>
  </si>
  <si>
    <t>Jan van Beek</t>
  </si>
  <si>
    <t>-</t>
  </si>
  <si>
    <t>Races held 11/Nov/2005</t>
  </si>
  <si>
    <t>Nov 05</t>
  </si>
  <si>
    <t>NovemberTeam Race</t>
  </si>
  <si>
    <t xml:space="preserve"> December Team Race</t>
  </si>
  <si>
    <t>Races held 9/Dec/2005</t>
  </si>
  <si>
    <t>Jan Saeby</t>
  </si>
  <si>
    <t>David Roberts</t>
  </si>
  <si>
    <t>Moelker / Nijdam</t>
  </si>
  <si>
    <t>Graziella</t>
  </si>
  <si>
    <t>Frans Kohler</t>
  </si>
  <si>
    <t>Susanne Solberg</t>
  </si>
  <si>
    <t>Dec 05</t>
  </si>
  <si>
    <t>Wim Moelker</t>
  </si>
  <si>
    <t>February Team Race</t>
  </si>
  <si>
    <t>Rob McLachen</t>
  </si>
  <si>
    <t>Robert Ambrose</t>
  </si>
  <si>
    <t>Rudy Welilng</t>
  </si>
  <si>
    <t>Phillipe Gauthier</t>
  </si>
  <si>
    <t>Irene ter Haak</t>
  </si>
  <si>
    <t>Feb 06</t>
  </si>
  <si>
    <t>Robbert Nieuwenhuijs</t>
  </si>
  <si>
    <t>Philippe Gauthier</t>
  </si>
  <si>
    <t>Eric van Thiel</t>
  </si>
  <si>
    <t>Michael Mansel</t>
  </si>
  <si>
    <t>DCats</t>
  </si>
  <si>
    <t>DC</t>
  </si>
  <si>
    <t>Rob McLachan</t>
  </si>
  <si>
    <t>Paul Henri</t>
  </si>
  <si>
    <t>Glen Ainsworth</t>
  </si>
  <si>
    <t>Races held 2/June/2006</t>
  </si>
  <si>
    <t>Jun 06</t>
  </si>
  <si>
    <t>RTD</t>
  </si>
  <si>
    <t>June Team Race</t>
  </si>
  <si>
    <t>Jul 06</t>
  </si>
  <si>
    <t>July Team Race</t>
  </si>
  <si>
    <t>Jan Seaby</t>
  </si>
  <si>
    <t>Iain Hudson</t>
  </si>
  <si>
    <t>?</t>
  </si>
  <si>
    <t>Races held 23/June/2006</t>
  </si>
  <si>
    <t>Ruud Welling</t>
  </si>
  <si>
    <t>August Team Race</t>
  </si>
  <si>
    <t>Races held 25/Aug/2006</t>
  </si>
  <si>
    <t>Aug 06</t>
  </si>
  <si>
    <t>Sep 06</t>
  </si>
  <si>
    <t>September Team Race</t>
  </si>
  <si>
    <t>Mike Mansell</t>
  </si>
  <si>
    <t>Races held 1/Sep/2006</t>
  </si>
  <si>
    <t>Overall Winner 2005/06</t>
  </si>
  <si>
    <t>Races held 17/Feb/2006</t>
  </si>
  <si>
    <t>Final Results of the RAHBC 
Cat Team Racing
for the season 2005/06</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</si>
</sst>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C09]dd\-mmm\-yy;@"/>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809]dd\ mmmm\ yyyy"/>
    <numFmt numFmtId="183" formatCode="dd/mm/yy;@"/>
    <numFmt numFmtId="184" formatCode="&quot;Yes&quot;;&quot;Yes&quot;;&quot;No&quot;"/>
    <numFmt numFmtId="185" formatCode="&quot;True&quot;;&quot;True&quot;;&quot;False&quot;"/>
    <numFmt numFmtId="186" formatCode="&quot;On&quot;;&quot;On&quot;;&quot;Off&quot;"/>
    <numFmt numFmtId="187" formatCode="[$€-2]\ #,##0.00_);[Red]\([$€-2]\ #,##0.00\)"/>
    <numFmt numFmtId="188" formatCode="&quot;fl&quot;#,##0_);\(&quot;fl&quot;#,##0\)"/>
    <numFmt numFmtId="189" formatCode="&quot;fl&quot;#,##0_);[Red]\(&quot;fl&quot;#,##0\)"/>
    <numFmt numFmtId="190" formatCode="&quot;fl&quot;#,##0.00_);\(&quot;fl&quot;#,##0.00\)"/>
    <numFmt numFmtId="191" formatCode="&quot;fl&quot;#,##0.00_);[Red]\(&quot;fl&quot;#,##0.00\)"/>
    <numFmt numFmtId="192" formatCode="_(&quot;fl&quot;* #,##0_);_(&quot;fl&quot;* \(#,##0\);_(&quot;fl&quot;* &quot;-&quot;_);_(@_)"/>
    <numFmt numFmtId="193" formatCode="_(&quot;fl&quot;* #,##0.00_);_(&quot;fl&quot;* \(#,##0.00\);_(&quot;fl&quot;* &quot;-&quot;??_);_(@_)"/>
  </numFmts>
  <fonts count="36">
    <font>
      <sz val="10"/>
      <name val="Arial"/>
      <family val="0"/>
    </font>
    <font>
      <sz val="8"/>
      <name val="Arial"/>
      <family val="0"/>
    </font>
    <font>
      <b/>
      <sz val="12"/>
      <name val="Arial"/>
      <family val="2"/>
    </font>
    <font>
      <b/>
      <sz val="8"/>
      <name val="Arial"/>
      <family val="0"/>
    </font>
    <font>
      <b/>
      <sz val="8"/>
      <color indexed="8"/>
      <name val="Arial"/>
      <family val="0"/>
    </font>
    <font>
      <strike/>
      <sz val="8"/>
      <name val="Arial"/>
      <family val="0"/>
    </font>
    <font>
      <b/>
      <sz val="14"/>
      <name val="Arial"/>
      <family val="2"/>
    </font>
    <font>
      <sz val="14"/>
      <name val="Arial"/>
      <family val="2"/>
    </font>
    <font>
      <b/>
      <sz val="14"/>
      <color indexed="18"/>
      <name val="Arial"/>
      <family val="2"/>
    </font>
    <font>
      <b/>
      <sz val="10"/>
      <name val="Arial"/>
      <family val="2"/>
    </font>
    <font>
      <u val="single"/>
      <sz val="10"/>
      <color indexed="12"/>
      <name val="Arial"/>
      <family val="0"/>
    </font>
    <font>
      <u val="single"/>
      <sz val="10"/>
      <color indexed="36"/>
      <name val="Arial"/>
      <family val="0"/>
    </font>
    <font>
      <b/>
      <sz val="8"/>
      <color indexed="9"/>
      <name val="Arial"/>
      <family val="0"/>
    </font>
    <font>
      <b/>
      <i/>
      <sz val="12"/>
      <color indexed="18"/>
      <name val="Arial"/>
      <family val="2"/>
    </font>
    <font>
      <sz val="10"/>
      <color indexed="18"/>
      <name val="Arial"/>
      <family val="2"/>
    </font>
    <font>
      <b/>
      <i/>
      <sz val="12"/>
      <name val="Arial"/>
      <family val="2"/>
    </font>
    <font>
      <sz val="12"/>
      <name val="Arial"/>
      <family val="2"/>
    </font>
    <font>
      <b/>
      <sz val="12"/>
      <color indexed="12"/>
      <name val="Arial"/>
      <family val="2"/>
    </font>
    <font>
      <b/>
      <sz val="14"/>
      <color indexed="8"/>
      <name val="Arial"/>
      <family val="2"/>
    </font>
    <font>
      <b/>
      <sz val="14"/>
      <color indexed="9"/>
      <name val="Arial"/>
      <family val="2"/>
    </font>
    <font>
      <i/>
      <sz val="10"/>
      <name val="Arial"/>
      <family val="2"/>
    </font>
    <font>
      <b/>
      <sz val="12"/>
      <color indexed="18"/>
      <name val="Arial"/>
      <family val="2"/>
    </font>
    <font>
      <b/>
      <i/>
      <sz val="14"/>
      <color indexed="18"/>
      <name val="Arial"/>
      <family val="2"/>
    </font>
    <font>
      <b/>
      <sz val="10"/>
      <color indexed="10"/>
      <name val="Arial"/>
      <family val="2"/>
    </font>
    <font>
      <sz val="10"/>
      <color indexed="9"/>
      <name val="Arial"/>
      <family val="2"/>
    </font>
    <font>
      <b/>
      <sz val="11"/>
      <color indexed="10"/>
      <name val="Arial"/>
      <family val="2"/>
    </font>
    <font>
      <i/>
      <sz val="12"/>
      <color indexed="12"/>
      <name val="Comic Sans MS"/>
      <family val="4"/>
    </font>
    <font>
      <i/>
      <sz val="12"/>
      <color indexed="9"/>
      <name val="Comic Sans MS"/>
      <family val="4"/>
    </font>
    <font>
      <b/>
      <i/>
      <sz val="10"/>
      <color indexed="18"/>
      <name val="Arial"/>
      <family val="2"/>
    </font>
    <font>
      <b/>
      <i/>
      <sz val="8"/>
      <color indexed="12"/>
      <name val="Comic Sans MS"/>
      <family val="4"/>
    </font>
    <font>
      <b/>
      <i/>
      <sz val="8"/>
      <color indexed="63"/>
      <name val="Comic Sans MS"/>
      <family val="4"/>
    </font>
    <font>
      <i/>
      <sz val="8"/>
      <color indexed="63"/>
      <name val="Arial"/>
      <family val="2"/>
    </font>
    <font>
      <sz val="10"/>
      <color indexed="8"/>
      <name val="Arial"/>
      <family val="0"/>
    </font>
    <font>
      <sz val="10"/>
      <name val="Tahoma"/>
      <family val="2"/>
    </font>
    <font>
      <b/>
      <i/>
      <sz val="10"/>
      <name val="Arial"/>
      <family val="2"/>
    </font>
    <font>
      <b/>
      <sz val="14"/>
      <color indexed="63"/>
      <name val="Arial"/>
      <family val="2"/>
    </font>
  </fonts>
  <fills count="15">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10"/>
        <bgColor indexed="64"/>
      </patternFill>
    </fill>
    <fill>
      <patternFill patternType="solid">
        <fgColor indexed="8"/>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20"/>
        <bgColor indexed="64"/>
      </patternFill>
    </fill>
    <fill>
      <patternFill patternType="solid">
        <fgColor indexed="46"/>
        <bgColor indexed="64"/>
      </patternFill>
    </fill>
  </fills>
  <borders count="39">
    <border>
      <left/>
      <right/>
      <top/>
      <bottom/>
      <diagonal/>
    </border>
    <border>
      <left>
        <color indexed="63"/>
      </left>
      <right>
        <color indexed="63"/>
      </right>
      <top style="thin"/>
      <bottom>
        <color indexed="63"/>
      </bottom>
    </border>
    <border>
      <left style="thin"/>
      <right style="thin"/>
      <top>
        <color indexed="63"/>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color indexed="63"/>
      </top>
      <bottom style="thin">
        <color indexed="22"/>
      </bottom>
    </border>
    <border>
      <left>
        <color indexed="63"/>
      </left>
      <right style="thin"/>
      <top>
        <color indexed="63"/>
      </top>
      <bottom style="thin">
        <color indexed="22"/>
      </bottom>
    </border>
    <border>
      <left>
        <color indexed="63"/>
      </left>
      <right style="thin"/>
      <top style="thin"/>
      <bottom style="thin"/>
    </border>
    <border>
      <left style="thin"/>
      <right style="thin"/>
      <top style="thin"/>
      <bottom style="thin"/>
    </border>
    <border>
      <left style="thin"/>
      <right style="thin"/>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color indexed="22"/>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color indexed="22"/>
      </bottom>
    </border>
    <border>
      <left style="thin"/>
      <right>
        <color indexed="63"/>
      </right>
      <top style="thin">
        <color indexed="22"/>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color indexed="22"/>
      </bottom>
    </border>
    <border>
      <left style="thin"/>
      <right style="thin"/>
      <top>
        <color indexed="63"/>
      </top>
      <bottom>
        <color indexed="63"/>
      </bottom>
    </border>
    <border>
      <left>
        <color indexed="63"/>
      </left>
      <right>
        <color indexed="63"/>
      </right>
      <top style="thin"/>
      <bottom style="thin"/>
    </border>
    <border>
      <left style="double"/>
      <right>
        <color indexed="63"/>
      </right>
      <top style="thin"/>
      <bottom style="thin">
        <color indexed="22"/>
      </bottom>
    </border>
    <border>
      <left>
        <color indexed="63"/>
      </left>
      <right style="thin"/>
      <top style="thin"/>
      <bottom style="thin">
        <color indexed="22"/>
      </bottom>
    </border>
    <border>
      <left style="double"/>
      <right>
        <color indexed="63"/>
      </right>
      <top>
        <color indexed="63"/>
      </top>
      <bottom style="thin">
        <color indexed="22"/>
      </bottom>
    </border>
    <border>
      <left>
        <color indexed="63"/>
      </left>
      <right>
        <color indexed="63"/>
      </right>
      <top style="thin">
        <color indexed="22"/>
      </top>
      <bottom style="thin">
        <color indexed="22"/>
      </bottom>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color indexed="63"/>
      </left>
      <right>
        <color indexed="63"/>
      </right>
      <top>
        <color indexed="63"/>
      </top>
      <bottom style="thin"/>
    </border>
    <border>
      <left style="double"/>
      <right>
        <color indexed="63"/>
      </right>
      <top>
        <color indexed="63"/>
      </top>
      <bottom>
        <color indexed="63"/>
      </bottom>
    </border>
    <border>
      <left style="thin"/>
      <right style="double"/>
      <top style="double"/>
      <bottom>
        <color indexed="63"/>
      </bottom>
    </border>
    <border>
      <left style="thin"/>
      <right style="double"/>
      <top>
        <color indexed="63"/>
      </top>
      <bottom style="thin"/>
    </border>
    <border>
      <left style="double"/>
      <right style="thin"/>
      <top style="double"/>
      <bottom>
        <color indexed="63"/>
      </bottom>
    </border>
    <border>
      <left style="double"/>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79">
    <xf numFmtId="0" fontId="0" fillId="0" borderId="0" xfId="0" applyAlignment="1">
      <alignment/>
    </xf>
    <xf numFmtId="0" fontId="1" fillId="0" borderId="0" xfId="0" applyFont="1" applyBorder="1" applyAlignment="1">
      <alignment vertical="center"/>
    </xf>
    <xf numFmtId="0" fontId="1" fillId="0" borderId="0" xfId="0" applyFont="1"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horizontal="center"/>
    </xf>
    <xf numFmtId="0" fontId="1" fillId="0" borderId="0" xfId="0" applyFont="1" applyAlignment="1">
      <alignment horizontal="center"/>
    </xf>
    <xf numFmtId="0" fontId="1" fillId="0" borderId="1" xfId="0" applyFont="1" applyFill="1" applyBorder="1" applyAlignment="1">
      <alignment vertical="center"/>
    </xf>
    <xf numFmtId="2" fontId="1" fillId="0" borderId="2" xfId="0" applyNumberFormat="1" applyFont="1" applyBorder="1" applyAlignment="1">
      <alignment horizontal="center" vertical="center"/>
    </xf>
    <xf numFmtId="0" fontId="1" fillId="0" borderId="3" xfId="0" applyFont="1" applyFill="1" applyBorder="1" applyAlignment="1">
      <alignment vertical="center"/>
    </xf>
    <xf numFmtId="0" fontId="1" fillId="0" borderId="4"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5" fillId="2" borderId="5" xfId="0" applyFont="1" applyFill="1" applyBorder="1" applyAlignment="1">
      <alignment horizontal="center" vertical="center"/>
    </xf>
    <xf numFmtId="0" fontId="3" fillId="0" borderId="7" xfId="0" applyFont="1" applyBorder="1" applyAlignment="1">
      <alignment vertical="center"/>
    </xf>
    <xf numFmtId="0" fontId="3" fillId="3" borderId="8" xfId="0" applyFont="1" applyFill="1" applyBorder="1" applyAlignment="1">
      <alignment horizontal="center" vertical="center"/>
    </xf>
    <xf numFmtId="0" fontId="3" fillId="4" borderId="8"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8" xfId="0" applyFont="1" applyFill="1" applyBorder="1" applyAlignment="1">
      <alignment horizontal="center" vertical="center"/>
    </xf>
    <xf numFmtId="0" fontId="3" fillId="5" borderId="8" xfId="0" applyFont="1" applyFill="1" applyBorder="1" applyAlignment="1">
      <alignment horizontal="center" vertical="center"/>
    </xf>
    <xf numFmtId="0" fontId="3" fillId="6" borderId="8"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0" xfId="0" applyFont="1" applyAlignment="1">
      <alignment/>
    </xf>
    <xf numFmtId="17" fontId="6" fillId="0" borderId="8" xfId="0" applyNumberFormat="1" applyFont="1" applyBorder="1" applyAlignment="1">
      <alignment horizontal="center" vertical="center" wrapText="1"/>
    </xf>
    <xf numFmtId="167" fontId="2" fillId="4"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0" xfId="0" applyFont="1" applyFill="1" applyAlignment="1">
      <alignment/>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Fill="1" applyBorder="1" applyAlignment="1">
      <alignment vertical="center"/>
    </xf>
    <xf numFmtId="0" fontId="9" fillId="0" borderId="13" xfId="0" applyFont="1" applyBorder="1" applyAlignment="1">
      <alignment/>
    </xf>
    <xf numFmtId="0" fontId="9" fillId="0" borderId="1" xfId="0" applyFont="1" applyBorder="1" applyAlignment="1">
      <alignment/>
    </xf>
    <xf numFmtId="0" fontId="9" fillId="0" borderId="0" xfId="0" applyFont="1" applyAlignment="1">
      <alignment/>
    </xf>
    <xf numFmtId="0" fontId="3" fillId="0" borderId="14" xfId="0" applyFont="1" applyBorder="1" applyAlignment="1">
      <alignment/>
    </xf>
    <xf numFmtId="0" fontId="1" fillId="0" borderId="0" xfId="0" applyFont="1" applyAlignment="1">
      <alignment/>
    </xf>
    <xf numFmtId="0" fontId="1" fillId="0" borderId="13" xfId="0" applyFont="1" applyBorder="1" applyAlignment="1">
      <alignment vertical="center"/>
    </xf>
    <xf numFmtId="0" fontId="1" fillId="0" borderId="15" xfId="0" applyFont="1" applyFill="1" applyBorder="1" applyAlignment="1">
      <alignment vertical="center"/>
    </xf>
    <xf numFmtId="0" fontId="9" fillId="2" borderId="0" xfId="0" applyFont="1" applyFill="1" applyAlignment="1">
      <alignment/>
    </xf>
    <xf numFmtId="0" fontId="3" fillId="7" borderId="8" xfId="0" applyFont="1" applyFill="1" applyBorder="1" applyAlignment="1">
      <alignment horizontal="center" vertical="center"/>
    </xf>
    <xf numFmtId="0" fontId="1" fillId="0" borderId="16" xfId="0"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2" fillId="8" borderId="8" xfId="0" applyFont="1" applyFill="1" applyBorder="1" applyAlignment="1">
      <alignment horizontal="center" vertical="center"/>
    </xf>
    <xf numFmtId="0" fontId="12" fillId="9" borderId="8" xfId="0" applyFont="1" applyFill="1" applyBorder="1" applyAlignment="1">
      <alignment horizontal="center" vertical="center"/>
    </xf>
    <xf numFmtId="0" fontId="1" fillId="0" borderId="14" xfId="0" applyFont="1" applyBorder="1" applyAlignment="1">
      <alignment vertical="center"/>
    </xf>
    <xf numFmtId="0" fontId="0" fillId="2" borderId="0" xfId="0" applyFill="1" applyAlignment="1">
      <alignment vertical="center"/>
    </xf>
    <xf numFmtId="0" fontId="0" fillId="0" borderId="0" xfId="0"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6" fillId="2" borderId="0" xfId="0" applyFont="1" applyFill="1" applyAlignment="1">
      <alignment/>
    </xf>
    <xf numFmtId="0" fontId="7" fillId="2" borderId="0" xfId="0" applyFont="1" applyFill="1" applyAlignment="1">
      <alignment/>
    </xf>
    <xf numFmtId="0" fontId="17" fillId="2" borderId="0" xfId="0" applyFont="1" applyFill="1" applyAlignment="1">
      <alignment/>
    </xf>
    <xf numFmtId="0" fontId="18" fillId="5"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9" fillId="9" borderId="9" xfId="0" applyFont="1" applyFill="1" applyBorder="1" applyAlignment="1">
      <alignment horizontal="center" vertical="center" wrapText="1"/>
    </xf>
    <xf numFmtId="0" fontId="19" fillId="8" borderId="9" xfId="0" applyFont="1" applyFill="1" applyBorder="1" applyAlignment="1">
      <alignment horizontal="center" vertical="center" wrapText="1"/>
    </xf>
    <xf numFmtId="1" fontId="17" fillId="4" borderId="8" xfId="0" applyNumberFormat="1" applyFont="1" applyFill="1" applyBorder="1" applyAlignment="1">
      <alignment horizontal="center" vertical="center" wrapText="1"/>
    </xf>
    <xf numFmtId="17" fontId="2" fillId="10" borderId="8" xfId="0" applyNumberFormat="1" applyFont="1" applyFill="1" applyBorder="1" applyAlignment="1">
      <alignment horizontal="center" vertical="center" wrapText="1"/>
    </xf>
    <xf numFmtId="0" fontId="16" fillId="0" borderId="0" xfId="0" applyFont="1"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9" fillId="11" borderId="8" xfId="0" applyFont="1" applyFill="1" applyBorder="1" applyAlignment="1">
      <alignment horizontal="center" vertical="center" wrapText="1"/>
    </xf>
    <xf numFmtId="0" fontId="9" fillId="12" borderId="8" xfId="0" applyFont="1" applyFill="1" applyBorder="1" applyAlignment="1">
      <alignment horizontal="center" vertical="center" wrapText="1"/>
    </xf>
    <xf numFmtId="0" fontId="9" fillId="10" borderId="8" xfId="0" applyFont="1" applyFill="1" applyBorder="1" applyAlignment="1">
      <alignment horizontal="center" vertical="center" wrapText="1"/>
    </xf>
    <xf numFmtId="0" fontId="16" fillId="0" borderId="0" xfId="0" applyFont="1" applyAlignment="1">
      <alignment horizontal="center"/>
    </xf>
    <xf numFmtId="46" fontId="16" fillId="0" borderId="0" xfId="0" applyNumberFormat="1" applyFont="1" applyAlignment="1">
      <alignment/>
    </xf>
    <xf numFmtId="0" fontId="0" fillId="0" borderId="0" xfId="0" applyAlignment="1">
      <alignment horizontal="center" vertical="center" wrapText="1"/>
    </xf>
    <xf numFmtId="0" fontId="13" fillId="2" borderId="8" xfId="0" applyFont="1" applyFill="1" applyBorder="1" applyAlignment="1">
      <alignment horizontal="center" vertical="center" wrapText="1"/>
    </xf>
    <xf numFmtId="0" fontId="16" fillId="0" borderId="0" xfId="0" applyFont="1" applyBorder="1" applyAlignment="1">
      <alignment horizontal="center" vertical="center" wrapText="1"/>
    </xf>
    <xf numFmtId="0" fontId="26" fillId="4" borderId="21" xfId="0" applyFont="1" applyFill="1" applyBorder="1" applyAlignment="1">
      <alignment horizontal="center" vertical="center" wrapText="1"/>
    </xf>
    <xf numFmtId="0" fontId="26" fillId="7" borderId="21" xfId="0" applyFont="1" applyFill="1" applyBorder="1" applyAlignment="1">
      <alignment horizontal="center" vertical="center" wrapText="1"/>
    </xf>
    <xf numFmtId="0" fontId="27" fillId="8" borderId="21" xfId="0" applyFont="1" applyFill="1" applyBorder="1" applyAlignment="1">
      <alignment horizontal="center" vertical="center" wrapText="1"/>
    </xf>
    <xf numFmtId="0" fontId="26" fillId="6" borderId="21"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7" fillId="9" borderId="8" xfId="0" applyFont="1" applyFill="1" applyBorder="1" applyAlignment="1">
      <alignment horizontal="center" vertical="center" wrapText="1"/>
    </xf>
    <xf numFmtId="0" fontId="26" fillId="5" borderId="21" xfId="0" applyFont="1" applyFill="1" applyBorder="1" applyAlignment="1">
      <alignment horizontal="center" vertical="center" wrapText="1"/>
    </xf>
    <xf numFmtId="0" fontId="26" fillId="10" borderId="8" xfId="0" applyFont="1" applyFill="1" applyBorder="1" applyAlignment="1">
      <alignment horizontal="center" vertical="center" wrapText="1"/>
    </xf>
    <xf numFmtId="0" fontId="1" fillId="0" borderId="22" xfId="0" applyFont="1" applyFill="1" applyBorder="1" applyAlignment="1">
      <alignment horizontal="center" vertical="center"/>
    </xf>
    <xf numFmtId="0" fontId="22" fillId="0" borderId="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23" xfId="0" applyFont="1" applyFill="1" applyBorder="1" applyAlignment="1">
      <alignment horizontal="center" vertical="center" wrapText="1"/>
    </xf>
    <xf numFmtId="0" fontId="9" fillId="2" borderId="23" xfId="0" applyFont="1" applyFill="1" applyBorder="1" applyAlignment="1">
      <alignment vertical="center" wrapText="1"/>
    </xf>
    <xf numFmtId="0" fontId="23" fillId="2" borderId="23"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23" xfId="0" applyFont="1" applyFill="1" applyBorder="1" applyAlignment="1">
      <alignment horizontal="center" vertical="center" wrapText="1"/>
    </xf>
    <xf numFmtId="17" fontId="3" fillId="0" borderId="24" xfId="0" applyNumberFormat="1" applyFont="1" applyBorder="1" applyAlignment="1" quotePrefix="1">
      <alignment vertical="center"/>
    </xf>
    <xf numFmtId="0" fontId="9" fillId="0" borderId="0" xfId="0" applyFont="1" applyFill="1" applyBorder="1" applyAlignment="1">
      <alignment horizontal="left" vertical="center"/>
    </xf>
    <xf numFmtId="0" fontId="2" fillId="0" borderId="13" xfId="0" applyFont="1" applyFill="1" applyBorder="1" applyAlignment="1">
      <alignment horizontal="center" vertical="center" wrapText="1"/>
    </xf>
    <xf numFmtId="0" fontId="0" fillId="0" borderId="11" xfId="0" applyBorder="1" applyAlignment="1">
      <alignment/>
    </xf>
    <xf numFmtId="0" fontId="13" fillId="0" borderId="21" xfId="0" applyFont="1" applyFill="1" applyBorder="1" applyAlignment="1">
      <alignment horizontal="center" vertical="center" wrapText="1"/>
    </xf>
    <xf numFmtId="0" fontId="3" fillId="0" borderId="21" xfId="0" applyFont="1" applyBorder="1" applyAlignment="1">
      <alignment/>
    </xf>
    <xf numFmtId="0" fontId="3" fillId="0" borderId="7" xfId="0" applyFont="1" applyBorder="1" applyAlignment="1">
      <alignment/>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16" fontId="30" fillId="2" borderId="8" xfId="0" applyNumberFormat="1" applyFont="1" applyFill="1" applyBorder="1" applyAlignment="1" quotePrefix="1">
      <alignment horizontal="center" vertical="top" wrapText="1"/>
    </xf>
    <xf numFmtId="16" fontId="30" fillId="2" borderId="21" xfId="0" applyNumberFormat="1" applyFont="1" applyFill="1" applyBorder="1" applyAlignment="1" quotePrefix="1">
      <alignment horizontal="center" vertical="top" wrapText="1"/>
    </xf>
    <xf numFmtId="0" fontId="5" fillId="2" borderId="22" xfId="0" applyFont="1" applyFill="1" applyBorder="1" applyAlignment="1">
      <alignment horizontal="center" vertical="center"/>
    </xf>
    <xf numFmtId="0" fontId="31" fillId="0" borderId="0" xfId="0" applyFont="1" applyAlignment="1">
      <alignment/>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right" vertical="center"/>
    </xf>
    <xf numFmtId="0" fontId="31" fillId="0" borderId="8" xfId="0" applyFont="1" applyBorder="1" applyAlignment="1">
      <alignment/>
    </xf>
    <xf numFmtId="0" fontId="26" fillId="3" borderId="21" xfId="0" applyFont="1" applyFill="1" applyBorder="1" applyAlignment="1">
      <alignment horizontal="center" vertical="center" wrapText="1"/>
    </xf>
    <xf numFmtId="0" fontId="24" fillId="2" borderId="0" xfId="0" applyFont="1" applyFill="1" applyBorder="1" applyAlignment="1">
      <alignment vertical="center" wrapText="1"/>
    </xf>
    <xf numFmtId="0" fontId="29" fillId="2" borderId="21" xfId="0" applyFont="1" applyFill="1" applyBorder="1" applyAlignment="1">
      <alignment horizontal="center" vertical="center" wrapText="1"/>
    </xf>
    <xf numFmtId="0" fontId="26" fillId="11" borderId="8" xfId="0" applyFont="1" applyFill="1" applyBorder="1" applyAlignment="1">
      <alignment horizontal="center" vertical="center" wrapText="1"/>
    </xf>
    <xf numFmtId="0" fontId="3" fillId="11" borderId="8" xfId="0" applyFont="1" applyFill="1" applyBorder="1" applyAlignment="1">
      <alignment horizontal="center" vertical="center"/>
    </xf>
    <xf numFmtId="20" fontId="9" fillId="0" borderId="21" xfId="0" applyNumberFormat="1" applyFont="1" applyBorder="1" applyAlignment="1">
      <alignment/>
    </xf>
    <xf numFmtId="0" fontId="9" fillId="0" borderId="7" xfId="0" applyFont="1" applyBorder="1" applyAlignment="1">
      <alignment/>
    </xf>
    <xf numFmtId="0" fontId="9" fillId="0" borderId="21" xfId="0" applyFont="1" applyBorder="1" applyAlignment="1">
      <alignment horizontal="center"/>
    </xf>
    <xf numFmtId="0" fontId="9" fillId="0" borderId="21" xfId="0" applyFont="1" applyBorder="1" applyAlignment="1">
      <alignment/>
    </xf>
    <xf numFmtId="0" fontId="3" fillId="10" borderId="8" xfId="0" applyFont="1" applyFill="1" applyBorder="1" applyAlignment="1">
      <alignment horizontal="center" vertical="center"/>
    </xf>
    <xf numFmtId="0" fontId="1" fillId="0" borderId="5" xfId="0" applyFont="1" applyFill="1" applyBorder="1" applyAlignment="1">
      <alignment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6" xfId="0" applyFont="1" applyFill="1" applyBorder="1" applyAlignment="1">
      <alignment horizontal="center" vertical="center"/>
    </xf>
    <xf numFmtId="0" fontId="26" fillId="3" borderId="8"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26" fillId="10" borderId="21"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6" fillId="11" borderId="21" xfId="0" applyFont="1" applyFill="1" applyBorder="1" applyAlignment="1">
      <alignment horizontal="center" vertical="center" wrapText="1"/>
    </xf>
    <xf numFmtId="0" fontId="27" fillId="9" borderId="21" xfId="0" applyFont="1" applyFill="1" applyBorder="1" applyAlignment="1">
      <alignment horizontal="center" vertical="center" wrapText="1"/>
    </xf>
    <xf numFmtId="0" fontId="27" fillId="8" borderId="8" xfId="0" applyFont="1" applyFill="1" applyBorder="1" applyAlignment="1">
      <alignment horizontal="center" vertical="center" wrapText="1"/>
    </xf>
    <xf numFmtId="0" fontId="24" fillId="2" borderId="23" xfId="0" applyFont="1" applyFill="1" applyBorder="1" applyAlignment="1">
      <alignment vertical="center" wrapText="1"/>
    </xf>
    <xf numFmtId="0" fontId="26" fillId="5" borderId="8"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32" fillId="2" borderId="0" xfId="0" applyFont="1" applyFill="1" applyAlignment="1">
      <alignment vertical="center"/>
    </xf>
    <xf numFmtId="0" fontId="1" fillId="0" borderId="13" xfId="0" applyFont="1" applyFill="1" applyBorder="1" applyAlignment="1">
      <alignment vertical="center"/>
    </xf>
    <xf numFmtId="0" fontId="3" fillId="11" borderId="19" xfId="0" applyFont="1" applyFill="1" applyBorder="1" applyAlignment="1">
      <alignment horizontal="center" vertical="center"/>
    </xf>
    <xf numFmtId="0" fontId="3" fillId="11" borderId="8" xfId="0" applyFont="1" applyFill="1" applyBorder="1" applyAlignment="1">
      <alignment horizontal="center"/>
    </xf>
    <xf numFmtId="0" fontId="3" fillId="10" borderId="8" xfId="0" applyFont="1" applyFill="1" applyBorder="1" applyAlignment="1">
      <alignment horizontal="center"/>
    </xf>
    <xf numFmtId="0" fontId="3" fillId="7" borderId="8" xfId="0" applyFont="1" applyFill="1" applyBorder="1" applyAlignment="1">
      <alignment horizontal="center"/>
    </xf>
    <xf numFmtId="0" fontId="3" fillId="12" borderId="8" xfId="0" applyFont="1" applyFill="1" applyBorder="1" applyAlignment="1">
      <alignment horizontal="center"/>
    </xf>
    <xf numFmtId="0" fontId="3" fillId="2" borderId="20" xfId="0" applyFont="1" applyFill="1" applyBorder="1" applyAlignment="1">
      <alignment horizontal="center" vertical="center"/>
    </xf>
    <xf numFmtId="0" fontId="3" fillId="12" borderId="10" xfId="0" applyFont="1" applyFill="1" applyBorder="1" applyAlignment="1">
      <alignment horizontal="center" vertical="center"/>
    </xf>
    <xf numFmtId="0" fontId="12" fillId="8" borderId="20" xfId="0" applyFont="1" applyFill="1" applyBorder="1" applyAlignment="1">
      <alignment horizontal="center" vertical="center"/>
    </xf>
    <xf numFmtId="0" fontId="3" fillId="11" borderId="17"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8" xfId="0" applyFont="1" applyFill="1" applyBorder="1" applyAlignment="1">
      <alignment horizontal="center" vertical="center"/>
    </xf>
    <xf numFmtId="0" fontId="3" fillId="10" borderId="20" xfId="0" applyFont="1" applyFill="1" applyBorder="1" applyAlignment="1">
      <alignment horizontal="center" vertical="center"/>
    </xf>
    <xf numFmtId="0" fontId="3" fillId="6" borderId="20" xfId="0" applyFont="1" applyFill="1" applyBorder="1" applyAlignment="1">
      <alignment horizontal="center" vertical="center"/>
    </xf>
    <xf numFmtId="0" fontId="3" fillId="0" borderId="13" xfId="0" applyFont="1" applyBorder="1" applyAlignment="1">
      <alignment vertical="center"/>
    </xf>
    <xf numFmtId="17" fontId="3" fillId="0" borderId="24" xfId="0" applyNumberFormat="1" applyFont="1" applyBorder="1" applyAlignment="1">
      <alignment vertical="center"/>
    </xf>
    <xf numFmtId="0" fontId="1" fillId="0" borderId="24" xfId="0" applyFont="1" applyBorder="1" applyAlignment="1">
      <alignment/>
    </xf>
    <xf numFmtId="0" fontId="1" fillId="0" borderId="15" xfId="0" applyFont="1" applyFill="1" applyBorder="1" applyAlignment="1">
      <alignment horizontal="center" vertical="center"/>
    </xf>
    <xf numFmtId="0" fontId="1" fillId="0" borderId="28" xfId="0" applyFont="1" applyFill="1" applyBorder="1" applyAlignment="1">
      <alignment horizontal="center" vertical="center"/>
    </xf>
    <xf numFmtId="0" fontId="3" fillId="4" borderId="19" xfId="0" applyFont="1" applyFill="1" applyBorder="1" applyAlignment="1">
      <alignment horizontal="center" vertical="center"/>
    </xf>
    <xf numFmtId="0" fontId="3" fillId="7" borderId="19" xfId="0" applyFont="1" applyFill="1" applyBorder="1" applyAlignment="1">
      <alignment horizontal="center" vertical="center"/>
    </xf>
    <xf numFmtId="0" fontId="3" fillId="10" borderId="11" xfId="0" applyFont="1" applyFill="1" applyBorder="1" applyAlignment="1">
      <alignment horizontal="center" vertical="center"/>
    </xf>
    <xf numFmtId="0" fontId="3" fillId="10" borderId="18" xfId="0" applyFont="1" applyFill="1" applyBorder="1" applyAlignment="1">
      <alignment horizontal="center" vertical="center"/>
    </xf>
    <xf numFmtId="0" fontId="1" fillId="11" borderId="8" xfId="0" applyFont="1" applyFill="1" applyBorder="1" applyAlignment="1">
      <alignment/>
    </xf>
    <xf numFmtId="0" fontId="1" fillId="7" borderId="8" xfId="0" applyFont="1" applyFill="1" applyBorder="1" applyAlignment="1">
      <alignment/>
    </xf>
    <xf numFmtId="0" fontId="1" fillId="0" borderId="0" xfId="0" applyFont="1" applyAlignment="1">
      <alignment horizontal="left"/>
    </xf>
    <xf numFmtId="0" fontId="13" fillId="2" borderId="20" xfId="0" applyFont="1" applyFill="1" applyBorder="1" applyAlignment="1">
      <alignment horizontal="center" vertical="center" wrapText="1"/>
    </xf>
    <xf numFmtId="0" fontId="3" fillId="0" borderId="21" xfId="0" applyFont="1" applyBorder="1" applyAlignment="1">
      <alignment/>
    </xf>
    <xf numFmtId="0" fontId="1" fillId="0" borderId="24" xfId="0" applyFont="1" applyBorder="1" applyAlignment="1">
      <alignment/>
    </xf>
    <xf numFmtId="0" fontId="3" fillId="0" borderId="24" xfId="0" applyFont="1" applyBorder="1" applyAlignment="1">
      <alignment horizontal="center" vertical="center"/>
    </xf>
    <xf numFmtId="0" fontId="1" fillId="0" borderId="7" xfId="0" applyFont="1" applyBorder="1" applyAlignment="1">
      <alignment/>
    </xf>
    <xf numFmtId="0" fontId="1" fillId="0" borderId="24" xfId="0" applyFont="1" applyBorder="1" applyAlignment="1">
      <alignment horizontal="center"/>
    </xf>
    <xf numFmtId="0" fontId="1" fillId="0" borderId="7" xfId="0" applyFont="1" applyBorder="1" applyAlignment="1">
      <alignment horizontal="center"/>
    </xf>
    <xf numFmtId="0" fontId="12" fillId="13" borderId="8" xfId="0" applyFont="1" applyFill="1" applyBorder="1" applyAlignment="1">
      <alignment horizontal="center" vertical="center"/>
    </xf>
    <xf numFmtId="0" fontId="1" fillId="0" borderId="10" xfId="0" applyFont="1" applyBorder="1" applyAlignment="1">
      <alignment/>
    </xf>
    <xf numFmtId="0" fontId="1" fillId="0" borderId="0" xfId="0" applyFont="1" applyBorder="1" applyAlignment="1">
      <alignment/>
    </xf>
    <xf numFmtId="0" fontId="1" fillId="0" borderId="17" xfId="0" applyFont="1" applyBorder="1" applyAlignment="1">
      <alignment horizontal="center" vertical="center"/>
    </xf>
    <xf numFmtId="0" fontId="13" fillId="2"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6" fillId="4" borderId="8"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7" fillId="13" borderId="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9" fillId="14" borderId="8" xfId="0" applyFont="1" applyFill="1" applyBorder="1" applyAlignment="1">
      <alignment horizontal="center" vertical="center" wrapText="1"/>
    </xf>
    <xf numFmtId="0" fontId="27" fillId="13" borderId="21" xfId="0" applyFont="1" applyFill="1" applyBorder="1" applyAlignment="1">
      <alignment horizontal="center" vertical="center" wrapText="1"/>
    </xf>
    <xf numFmtId="16" fontId="30" fillId="2" borderId="11" xfId="0" applyNumberFormat="1" applyFont="1" applyFill="1" applyBorder="1" applyAlignment="1" quotePrefix="1">
      <alignment horizontal="center" vertical="top" wrapText="1"/>
    </xf>
    <xf numFmtId="16" fontId="30" fillId="2" borderId="0" xfId="0" applyNumberFormat="1" applyFont="1" applyFill="1" applyBorder="1" applyAlignment="1" quotePrefix="1">
      <alignment horizontal="center" vertical="top" wrapText="1"/>
    </xf>
    <xf numFmtId="0" fontId="2" fillId="2" borderId="1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10" xfId="0" applyFont="1" applyFill="1" applyBorder="1" applyAlignment="1">
      <alignment horizontal="center" vertical="center" wrapText="1"/>
    </xf>
    <xf numFmtId="0" fontId="19" fillId="13" borderId="9"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 fillId="7" borderId="10" xfId="0" applyFont="1" applyFill="1" applyBorder="1" applyAlignment="1">
      <alignment horizontal="center" vertical="center"/>
    </xf>
    <xf numFmtId="0" fontId="1" fillId="11" borderId="8" xfId="0" applyFont="1" applyFill="1" applyBorder="1" applyAlignment="1">
      <alignment horizontal="left"/>
    </xf>
    <xf numFmtId="0" fontId="1" fillId="7" borderId="8" xfId="0" applyFont="1" applyFill="1" applyBorder="1" applyAlignment="1">
      <alignment horizontal="left"/>
    </xf>
    <xf numFmtId="0" fontId="1" fillId="14" borderId="8" xfId="0" applyFont="1" applyFill="1" applyBorder="1" applyAlignment="1">
      <alignment horizontal="left"/>
    </xf>
    <xf numFmtId="0" fontId="1" fillId="12" borderId="8" xfId="0" applyFont="1" applyFill="1" applyBorder="1" applyAlignment="1">
      <alignment horizontal="left"/>
    </xf>
    <xf numFmtId="0" fontId="1" fillId="10" borderId="8" xfId="0" applyFont="1" applyFill="1" applyBorder="1" applyAlignment="1">
      <alignment horizontal="left"/>
    </xf>
    <xf numFmtId="0" fontId="3" fillId="10" borderId="10" xfId="0" applyFont="1" applyFill="1" applyBorder="1" applyAlignment="1">
      <alignment horizontal="center" vertical="center"/>
    </xf>
    <xf numFmtId="0" fontId="3" fillId="10" borderId="17" xfId="0" applyFont="1" applyFill="1" applyBorder="1" applyAlignment="1">
      <alignment horizontal="center" vertical="center"/>
    </xf>
    <xf numFmtId="0" fontId="12" fillId="0" borderId="0" xfId="0" applyFont="1" applyFill="1" applyBorder="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horizontal="center" vertical="center"/>
    </xf>
    <xf numFmtId="0" fontId="32" fillId="0" borderId="0" xfId="0" applyFont="1" applyFill="1" applyAlignment="1">
      <alignment vertical="center"/>
    </xf>
    <xf numFmtId="0" fontId="0" fillId="0" borderId="0" xfId="0" applyFill="1" applyAlignment="1">
      <alignment vertical="center"/>
    </xf>
    <xf numFmtId="0" fontId="0" fillId="0" borderId="33" xfId="0" applyFont="1" applyBorder="1" applyAlignment="1">
      <alignment horizontal="left" vertical="top" wrapText="1"/>
    </xf>
    <xf numFmtId="0" fontId="0" fillId="0" borderId="18" xfId="0" applyFont="1" applyBorder="1" applyAlignment="1">
      <alignment horizontal="left" vertical="top" wrapText="1"/>
    </xf>
    <xf numFmtId="0" fontId="3" fillId="6" borderId="21" xfId="0" applyFont="1" applyFill="1" applyBorder="1" applyAlignment="1">
      <alignment horizontal="center" vertical="center"/>
    </xf>
    <xf numFmtId="0" fontId="3" fillId="11" borderId="21" xfId="0" applyFont="1" applyFill="1" applyBorder="1" applyAlignment="1">
      <alignment horizontal="center" vertical="center"/>
    </xf>
    <xf numFmtId="0" fontId="3" fillId="4" borderId="21" xfId="0" applyFont="1" applyFill="1" applyBorder="1" applyAlignment="1">
      <alignment horizontal="center" vertical="center"/>
    </xf>
    <xf numFmtId="0" fontId="12" fillId="8" borderId="21" xfId="0" applyFont="1" applyFill="1" applyBorder="1" applyAlignment="1">
      <alignment horizontal="center" vertical="center"/>
    </xf>
    <xf numFmtId="0" fontId="12" fillId="9" borderId="21" xfId="0" applyFont="1" applyFill="1" applyBorder="1" applyAlignment="1">
      <alignment horizontal="center" vertical="center"/>
    </xf>
    <xf numFmtId="0" fontId="3" fillId="7" borderId="17" xfId="0" applyFont="1" applyFill="1" applyBorder="1" applyAlignment="1">
      <alignment horizontal="center" vertical="center"/>
    </xf>
    <xf numFmtId="0" fontId="3" fillId="2" borderId="21" xfId="0" applyFont="1" applyFill="1" applyBorder="1" applyAlignment="1">
      <alignment horizontal="center" vertical="center"/>
    </xf>
    <xf numFmtId="0" fontId="3" fillId="5" borderId="21" xfId="0" applyFont="1" applyFill="1" applyBorder="1" applyAlignment="1">
      <alignment horizontal="center" vertical="center"/>
    </xf>
    <xf numFmtId="0" fontId="3" fillId="12" borderId="17" xfId="0" applyFont="1" applyFill="1" applyBorder="1" applyAlignment="1">
      <alignment horizontal="center" vertical="center"/>
    </xf>
    <xf numFmtId="0" fontId="3" fillId="7" borderId="21" xfId="0" applyFont="1" applyFill="1" applyBorder="1" applyAlignment="1">
      <alignment horizontal="center" vertical="center"/>
    </xf>
    <xf numFmtId="0" fontId="12" fillId="13" borderId="21" xfId="0" applyFont="1" applyFill="1" applyBorder="1" applyAlignment="1">
      <alignment horizontal="center" vertical="center"/>
    </xf>
    <xf numFmtId="0" fontId="0" fillId="0" borderId="34" xfId="0" applyBorder="1" applyAlignment="1">
      <alignment horizontal="center" vertical="center" wrapText="1"/>
    </xf>
    <xf numFmtId="0" fontId="0" fillId="0" borderId="0" xfId="0" applyAlignment="1">
      <alignment horizontal="center" vertical="center" wrapText="1"/>
    </xf>
    <xf numFmtId="0" fontId="2" fillId="0" borderId="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0" xfId="0" applyFont="1" applyBorder="1" applyAlignment="1">
      <alignment horizontal="center" vertical="center" wrapText="1"/>
    </xf>
    <xf numFmtId="0" fontId="13" fillId="2" borderId="2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36"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20" fillId="2" borderId="7" xfId="0" applyFont="1" applyFill="1" applyBorder="1" applyAlignment="1">
      <alignment/>
    </xf>
    <xf numFmtId="0" fontId="2" fillId="0" borderId="20" xfId="0" applyFont="1" applyFill="1" applyBorder="1" applyAlignment="1">
      <alignment horizontal="center" vertical="center" wrapText="1"/>
    </xf>
    <xf numFmtId="0" fontId="0" fillId="0" borderId="19" xfId="0" applyBorder="1" applyAlignment="1">
      <alignment/>
    </xf>
    <xf numFmtId="0" fontId="9" fillId="0" borderId="13"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4" xfId="0" applyFont="1" applyBorder="1" applyAlignment="1">
      <alignment horizontal="left" vertical="top" wrapText="1"/>
    </xf>
    <xf numFmtId="0" fontId="0" fillId="0" borderId="11" xfId="0" applyFont="1" applyBorder="1" applyAlignment="1">
      <alignment horizontal="left" vertical="top" wrapText="1"/>
    </xf>
    <xf numFmtId="0" fontId="21" fillId="4" borderId="8" xfId="0" applyFont="1" applyFill="1" applyBorder="1" applyAlignment="1">
      <alignment horizontal="center" vertical="center" wrapText="1"/>
    </xf>
    <xf numFmtId="15" fontId="21" fillId="4" borderId="21" xfId="0" applyNumberFormat="1" applyFont="1" applyFill="1" applyBorder="1" applyAlignment="1">
      <alignment horizontal="center" vertical="center" wrapText="1"/>
    </xf>
    <xf numFmtId="15" fontId="21" fillId="4" borderId="24" xfId="0" applyNumberFormat="1" applyFont="1" applyFill="1" applyBorder="1" applyAlignment="1">
      <alignment horizontal="center" vertical="center" wrapText="1"/>
    </xf>
    <xf numFmtId="0" fontId="14" fillId="4" borderId="7" xfId="0" applyFont="1" applyFill="1" applyBorder="1" applyAlignment="1">
      <alignment/>
    </xf>
    <xf numFmtId="0" fontId="9" fillId="0" borderId="1"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18" xfId="0" applyFont="1" applyFill="1" applyBorder="1" applyAlignment="1">
      <alignment horizontal="left" vertical="top" wrapText="1"/>
    </xf>
    <xf numFmtId="0" fontId="2" fillId="0" borderId="19"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4" borderId="24" xfId="0" applyFont="1" applyFill="1" applyBorder="1" applyAlignment="1">
      <alignment horizontal="center" vertical="center" wrapText="1"/>
    </xf>
    <xf numFmtId="0" fontId="21" fillId="4" borderId="7" xfId="0" applyFont="1" applyFill="1" applyBorder="1" applyAlignment="1">
      <alignment horizontal="center" vertical="center" wrapText="1"/>
    </xf>
    <xf numFmtId="15" fontId="21" fillId="4" borderId="7" xfId="0" applyNumberFormat="1" applyFont="1" applyFill="1" applyBorder="1" applyAlignment="1">
      <alignment horizontal="center" vertical="center" wrapText="1"/>
    </xf>
    <xf numFmtId="0" fontId="1" fillId="12" borderId="8" xfId="0" applyFont="1" applyFill="1" applyBorder="1" applyAlignment="1">
      <alignment/>
    </xf>
    <xf numFmtId="0" fontId="1" fillId="10" borderId="8"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color rgb="FFFF0000"/>
      </font>
      <border/>
    </dxf>
    <dxf>
      <font>
        <u val="single"/>
      </font>
      <border/>
    </dxf>
    <dxf>
      <font>
        <b val="0"/>
        <i/>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xdr:colOff>
      <xdr:row>3</xdr:row>
      <xdr:rowOff>19050</xdr:rowOff>
    </xdr:from>
    <xdr:ext cx="361950" cy="3390900"/>
    <xdr:sp>
      <xdr:nvSpPr>
        <xdr:cNvPr id="1" name="TextBox 1"/>
        <xdr:cNvSpPr txBox="1">
          <a:spLocks noChangeArrowheads="1"/>
        </xdr:cNvSpPr>
      </xdr:nvSpPr>
      <xdr:spPr>
        <a:xfrm>
          <a:off x="2600325" y="1362075"/>
          <a:ext cx="361950" cy="3390900"/>
        </a:xfrm>
        <a:prstGeom prst="rect">
          <a:avLst/>
        </a:prstGeom>
        <a:noFill/>
        <a:ln w="9525" cmpd="sng">
          <a:noFill/>
        </a:ln>
      </xdr:spPr>
      <xdr:txBody>
        <a:bodyPr vertOverflow="clip" wrap="square" anchor="ctr" vert="wordArtVertRtl"/>
        <a:p>
          <a:pPr algn="ctr">
            <a:defRPr/>
          </a:pPr>
          <a:r>
            <a:rPr lang="en-US" cap="none" sz="1000" b="1" i="1" u="none" baseline="0">
              <a:latin typeface="Arial"/>
              <a:ea typeface="Arial"/>
              <a:cs typeface="Arial"/>
            </a:rPr>
            <a:t>CANCELLED</a:t>
          </a:r>
        </a:p>
      </xdr:txBody>
    </xdr:sp>
    <xdr:clientData/>
  </xdr:oneCellAnchor>
  <xdr:oneCellAnchor>
    <xdr:from>
      <xdr:col>6</xdr:col>
      <xdr:colOff>9525</xdr:colOff>
      <xdr:row>3</xdr:row>
      <xdr:rowOff>19050</xdr:rowOff>
    </xdr:from>
    <xdr:ext cx="361950" cy="3390900"/>
    <xdr:sp>
      <xdr:nvSpPr>
        <xdr:cNvPr id="2" name="TextBox 2"/>
        <xdr:cNvSpPr txBox="1">
          <a:spLocks noChangeArrowheads="1"/>
        </xdr:cNvSpPr>
      </xdr:nvSpPr>
      <xdr:spPr>
        <a:xfrm>
          <a:off x="3362325" y="1362075"/>
          <a:ext cx="361950" cy="3390900"/>
        </a:xfrm>
        <a:prstGeom prst="rect">
          <a:avLst/>
        </a:prstGeom>
        <a:noFill/>
        <a:ln w="9525" cmpd="sng">
          <a:noFill/>
        </a:ln>
      </xdr:spPr>
      <xdr:txBody>
        <a:bodyPr vertOverflow="clip" wrap="square" anchor="ctr" vert="wordArtVertRtl"/>
        <a:p>
          <a:pPr algn="ctr">
            <a:defRPr/>
          </a:pPr>
          <a:r>
            <a:rPr lang="en-US" cap="none" sz="1000" b="1" i="1" u="none" baseline="0">
              <a:latin typeface="Arial"/>
              <a:ea typeface="Arial"/>
              <a:cs typeface="Arial"/>
            </a:rPr>
            <a:t>CANCELLED</a:t>
          </a:r>
        </a:p>
      </xdr:txBody>
    </xdr:sp>
    <xdr:clientData/>
  </xdr:oneCellAnchor>
  <xdr:oneCellAnchor>
    <xdr:from>
      <xdr:col>8</xdr:col>
      <xdr:colOff>9525</xdr:colOff>
      <xdr:row>3</xdr:row>
      <xdr:rowOff>19050</xdr:rowOff>
    </xdr:from>
    <xdr:ext cx="361950" cy="3390900"/>
    <xdr:sp>
      <xdr:nvSpPr>
        <xdr:cNvPr id="3" name="TextBox 3"/>
        <xdr:cNvSpPr txBox="1">
          <a:spLocks noChangeArrowheads="1"/>
        </xdr:cNvSpPr>
      </xdr:nvSpPr>
      <xdr:spPr>
        <a:xfrm>
          <a:off x="4124325" y="1362075"/>
          <a:ext cx="361950" cy="3390900"/>
        </a:xfrm>
        <a:prstGeom prst="rect">
          <a:avLst/>
        </a:prstGeom>
        <a:noFill/>
        <a:ln w="9525" cmpd="sng">
          <a:noFill/>
        </a:ln>
      </xdr:spPr>
      <xdr:txBody>
        <a:bodyPr vertOverflow="clip" wrap="square" anchor="ctr" vert="wordArtVertRtl"/>
        <a:p>
          <a:pPr algn="ctr">
            <a:defRPr/>
          </a:pPr>
          <a:r>
            <a:rPr lang="en-US" cap="none" sz="1000" b="1" i="1" u="none" baseline="0">
              <a:latin typeface="Arial"/>
              <a:ea typeface="Arial"/>
              <a:cs typeface="Arial"/>
            </a:rPr>
            <a:t>CANCELLED</a:t>
          </a:r>
        </a:p>
      </xdr:txBody>
    </xdr:sp>
    <xdr:clientData/>
  </xdr:oneCellAnchor>
  <xdr:oneCellAnchor>
    <xdr:from>
      <xdr:col>7</xdr:col>
      <xdr:colOff>19050</xdr:colOff>
      <xdr:row>3</xdr:row>
      <xdr:rowOff>19050</xdr:rowOff>
    </xdr:from>
    <xdr:ext cx="361950" cy="3390900"/>
    <xdr:sp>
      <xdr:nvSpPr>
        <xdr:cNvPr id="4" name="TextBox 4"/>
        <xdr:cNvSpPr txBox="1">
          <a:spLocks noChangeArrowheads="1"/>
        </xdr:cNvSpPr>
      </xdr:nvSpPr>
      <xdr:spPr>
        <a:xfrm>
          <a:off x="3752850" y="1362075"/>
          <a:ext cx="361950" cy="3390900"/>
        </a:xfrm>
        <a:prstGeom prst="rect">
          <a:avLst/>
        </a:prstGeom>
        <a:noFill/>
        <a:ln w="9525" cmpd="sng">
          <a:noFill/>
        </a:ln>
      </xdr:spPr>
      <xdr:txBody>
        <a:bodyPr vertOverflow="clip" wrap="square" anchor="ctr" vert="wordArtVertRtl"/>
        <a:p>
          <a:pPr algn="ctr">
            <a:defRPr/>
          </a:pPr>
          <a:r>
            <a:rPr lang="en-US" cap="none" sz="1000" b="1" i="1" u="none" baseline="0">
              <a:latin typeface="Arial"/>
              <a:ea typeface="Arial"/>
              <a:cs typeface="Arial"/>
            </a:rPr>
            <a:t>CANCELLED</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u50391\Local%20Settings\Temporary%20Internet%20Files\OLK56\09%20June%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n 06 Helms"/>
      <sheetName val="Summary"/>
      <sheetName val="Results Overall"/>
      <sheetName val="Ranking"/>
      <sheetName val="Sign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13"/>
  <sheetViews>
    <sheetView tabSelected="1" zoomScale="75" zoomScaleNormal="75" workbookViewId="0" topLeftCell="A1">
      <selection activeCell="Q6" sqref="Q6"/>
    </sheetView>
  </sheetViews>
  <sheetFormatPr defaultColWidth="9.140625" defaultRowHeight="12.75"/>
  <cols>
    <col min="1" max="1" width="21.7109375" style="82" customWidth="1"/>
    <col min="2" max="13" width="5.7109375" style="82" customWidth="1"/>
    <col min="14" max="14" width="9.57421875" style="82" customWidth="1"/>
    <col min="15" max="15" width="12.28125" style="82" customWidth="1"/>
    <col min="16" max="16384" width="9.140625" style="82" customWidth="1"/>
  </cols>
  <sheetData>
    <row r="1" spans="1:15" ht="67.5" customHeight="1" thickBot="1">
      <c r="A1" s="241" t="s">
        <v>188</v>
      </c>
      <c r="B1" s="241"/>
      <c r="C1" s="241"/>
      <c r="D1" s="241"/>
      <c r="E1" s="241"/>
      <c r="F1" s="242"/>
      <c r="G1" s="242"/>
      <c r="H1" s="242"/>
      <c r="I1" s="242"/>
      <c r="J1" s="242"/>
      <c r="K1" s="242"/>
      <c r="L1" s="242"/>
      <c r="M1" s="242"/>
      <c r="N1" s="243"/>
      <c r="O1" s="243"/>
    </row>
    <row r="2" spans="1:15" ht="23.25" customHeight="1" thickTop="1">
      <c r="A2" s="244" t="s">
        <v>0</v>
      </c>
      <c r="B2" s="246" t="s">
        <v>77</v>
      </c>
      <c r="C2" s="246"/>
      <c r="D2" s="246"/>
      <c r="E2" s="246"/>
      <c r="F2" s="246"/>
      <c r="G2" s="246"/>
      <c r="H2" s="246"/>
      <c r="I2" s="246"/>
      <c r="J2" s="246"/>
      <c r="K2" s="246"/>
      <c r="L2" s="246"/>
      <c r="M2" s="247"/>
      <c r="N2" s="250" t="s">
        <v>96</v>
      </c>
      <c r="O2" s="248" t="s">
        <v>97</v>
      </c>
    </row>
    <row r="3" spans="1:15" ht="15">
      <c r="A3" s="245"/>
      <c r="B3" s="83" t="s">
        <v>98</v>
      </c>
      <c r="C3" s="83" t="s">
        <v>99</v>
      </c>
      <c r="D3" s="83" t="s">
        <v>7</v>
      </c>
      <c r="E3" s="179" t="s">
        <v>100</v>
      </c>
      <c r="F3" s="83" t="s">
        <v>101</v>
      </c>
      <c r="G3" s="83" t="s">
        <v>102</v>
      </c>
      <c r="H3" s="83" t="s">
        <v>103</v>
      </c>
      <c r="I3" s="83" t="s">
        <v>102</v>
      </c>
      <c r="J3" s="83" t="s">
        <v>100</v>
      </c>
      <c r="K3" s="83" t="s">
        <v>100</v>
      </c>
      <c r="L3" s="83" t="s">
        <v>103</v>
      </c>
      <c r="M3" s="190" t="s">
        <v>104</v>
      </c>
      <c r="N3" s="251"/>
      <c r="O3" s="249"/>
    </row>
    <row r="4" spans="1:17" ht="30" customHeight="1">
      <c r="A4" s="150" t="s">
        <v>48</v>
      </c>
      <c r="B4" s="70">
        <v>2</v>
      </c>
      <c r="C4" s="70">
        <v>2</v>
      </c>
      <c r="D4" s="191">
        <v>1</v>
      </c>
      <c r="E4" s="192"/>
      <c r="F4" s="193">
        <v>2</v>
      </c>
      <c r="G4" s="192"/>
      <c r="H4" s="192"/>
      <c r="I4" s="192"/>
      <c r="J4" s="70">
        <v>2</v>
      </c>
      <c r="K4" s="70">
        <v>1</v>
      </c>
      <c r="L4" s="70">
        <v>1</v>
      </c>
      <c r="M4" s="191">
        <v>1</v>
      </c>
      <c r="N4" s="194">
        <f>SUM(B4:M4)</f>
        <v>12</v>
      </c>
      <c r="O4" s="195">
        <f aca="true" t="shared" si="0" ref="O4:O12">RANK(N4,$N$4:$N$12,1)</f>
        <v>1</v>
      </c>
      <c r="P4" s="239" t="s">
        <v>186</v>
      </c>
      <c r="Q4" s="240"/>
    </row>
    <row r="5" spans="1:15" ht="30" customHeight="1">
      <c r="A5" s="128" t="s">
        <v>41</v>
      </c>
      <c r="B5" s="70">
        <v>1</v>
      </c>
      <c r="C5" s="70">
        <v>7</v>
      </c>
      <c r="D5" s="191">
        <v>4</v>
      </c>
      <c r="E5" s="98"/>
      <c r="F5" s="193">
        <v>1</v>
      </c>
      <c r="G5" s="98"/>
      <c r="H5" s="98"/>
      <c r="I5" s="98"/>
      <c r="J5" s="70">
        <v>1</v>
      </c>
      <c r="K5" s="70">
        <v>2</v>
      </c>
      <c r="L5" s="70">
        <v>2</v>
      </c>
      <c r="M5" s="191">
        <v>2</v>
      </c>
      <c r="N5" s="194">
        <f aca="true" t="shared" si="1" ref="N5:N12">SUM(B5:M5)</f>
        <v>20</v>
      </c>
      <c r="O5" s="195">
        <f t="shared" si="0"/>
        <v>2</v>
      </c>
    </row>
    <row r="6" spans="1:15" ht="30" customHeight="1">
      <c r="A6" s="147" t="s">
        <v>78</v>
      </c>
      <c r="B6" s="70">
        <v>4</v>
      </c>
      <c r="C6" s="70">
        <v>9</v>
      </c>
      <c r="D6" s="191">
        <v>2</v>
      </c>
      <c r="E6" s="98"/>
      <c r="F6" s="193">
        <v>5</v>
      </c>
      <c r="G6" s="98"/>
      <c r="H6" s="98"/>
      <c r="I6" s="98"/>
      <c r="J6" s="70">
        <v>3</v>
      </c>
      <c r="K6" s="70">
        <v>4</v>
      </c>
      <c r="L6" s="70">
        <v>3</v>
      </c>
      <c r="M6" s="191">
        <v>3</v>
      </c>
      <c r="N6" s="194">
        <f t="shared" si="1"/>
        <v>33</v>
      </c>
      <c r="O6" s="195">
        <f t="shared" si="0"/>
        <v>3</v>
      </c>
    </row>
    <row r="7" spans="1:15" ht="30" customHeight="1">
      <c r="A7" s="196" t="s">
        <v>109</v>
      </c>
      <c r="B7" s="70">
        <v>6</v>
      </c>
      <c r="C7" s="70">
        <v>4</v>
      </c>
      <c r="D7" s="191">
        <v>8</v>
      </c>
      <c r="E7" s="98"/>
      <c r="F7" s="193">
        <v>4</v>
      </c>
      <c r="G7" s="98"/>
      <c r="H7" s="98"/>
      <c r="I7" s="98"/>
      <c r="J7" s="70">
        <v>5</v>
      </c>
      <c r="K7" s="70">
        <v>6</v>
      </c>
      <c r="L7" s="70">
        <v>7</v>
      </c>
      <c r="M7" s="191">
        <v>5</v>
      </c>
      <c r="N7" s="194">
        <f t="shared" si="1"/>
        <v>45</v>
      </c>
      <c r="O7" s="195">
        <f t="shared" si="0"/>
        <v>4</v>
      </c>
    </row>
    <row r="8" spans="1:15" ht="30" customHeight="1">
      <c r="A8" s="197" t="s">
        <v>29</v>
      </c>
      <c r="B8" s="70">
        <v>8</v>
      </c>
      <c r="C8" s="70">
        <v>6</v>
      </c>
      <c r="D8" s="191">
        <v>3</v>
      </c>
      <c r="E8" s="98"/>
      <c r="F8" s="193">
        <v>6</v>
      </c>
      <c r="G8" s="98"/>
      <c r="H8" s="98"/>
      <c r="I8" s="98"/>
      <c r="J8" s="70">
        <v>6</v>
      </c>
      <c r="K8" s="70">
        <v>9</v>
      </c>
      <c r="L8" s="70">
        <v>4</v>
      </c>
      <c r="M8" s="191">
        <v>4</v>
      </c>
      <c r="N8" s="194">
        <f t="shared" si="1"/>
        <v>46</v>
      </c>
      <c r="O8" s="195">
        <f t="shared" si="0"/>
        <v>5</v>
      </c>
    </row>
    <row r="9" spans="1:15" ht="30" customHeight="1">
      <c r="A9" s="151" t="s">
        <v>49</v>
      </c>
      <c r="B9" s="70">
        <v>5</v>
      </c>
      <c r="C9" s="70">
        <v>3</v>
      </c>
      <c r="D9" s="191">
        <v>9</v>
      </c>
      <c r="E9" s="98"/>
      <c r="F9" s="193">
        <v>9</v>
      </c>
      <c r="G9" s="98"/>
      <c r="H9" s="98"/>
      <c r="I9" s="98"/>
      <c r="J9" s="70">
        <v>7</v>
      </c>
      <c r="K9" s="70">
        <v>8</v>
      </c>
      <c r="L9" s="70">
        <v>5</v>
      </c>
      <c r="M9" s="191">
        <v>8</v>
      </c>
      <c r="N9" s="194">
        <f t="shared" si="1"/>
        <v>54</v>
      </c>
      <c r="O9" s="195">
        <f t="shared" si="0"/>
        <v>6</v>
      </c>
    </row>
    <row r="10" spans="1:15" ht="30" customHeight="1">
      <c r="A10" s="149" t="s">
        <v>110</v>
      </c>
      <c r="B10" s="70">
        <v>7</v>
      </c>
      <c r="C10" s="70">
        <v>10</v>
      </c>
      <c r="D10" s="191">
        <v>5</v>
      </c>
      <c r="E10" s="98"/>
      <c r="F10" s="193">
        <v>7</v>
      </c>
      <c r="G10" s="98"/>
      <c r="H10" s="98"/>
      <c r="I10" s="98"/>
      <c r="J10" s="70">
        <v>8</v>
      </c>
      <c r="K10" s="70">
        <v>5</v>
      </c>
      <c r="L10" s="70">
        <v>11</v>
      </c>
      <c r="M10" s="191">
        <v>6</v>
      </c>
      <c r="N10" s="194">
        <f t="shared" si="1"/>
        <v>59</v>
      </c>
      <c r="O10" s="195">
        <f t="shared" si="0"/>
        <v>7</v>
      </c>
    </row>
    <row r="11" spans="1:15" ht="30" customHeight="1">
      <c r="A11" s="90" t="s">
        <v>79</v>
      </c>
      <c r="B11" s="70">
        <v>9</v>
      </c>
      <c r="C11" s="70">
        <v>8</v>
      </c>
      <c r="D11" s="191">
        <v>7</v>
      </c>
      <c r="E11" s="98"/>
      <c r="F11" s="193">
        <v>8</v>
      </c>
      <c r="G11" s="98"/>
      <c r="H11" s="98"/>
      <c r="I11" s="98"/>
      <c r="J11" s="70">
        <v>9</v>
      </c>
      <c r="K11" s="70">
        <v>7</v>
      </c>
      <c r="L11" s="70">
        <v>6</v>
      </c>
      <c r="M11" s="191">
        <v>7</v>
      </c>
      <c r="N11" s="194">
        <f t="shared" si="1"/>
        <v>61</v>
      </c>
      <c r="O11" s="195">
        <f t="shared" si="0"/>
        <v>8</v>
      </c>
    </row>
    <row r="12" spans="1:15" ht="30" customHeight="1" thickBot="1">
      <c r="A12" s="198" t="s">
        <v>163</v>
      </c>
      <c r="B12" s="70">
        <v>11</v>
      </c>
      <c r="C12" s="70">
        <v>11</v>
      </c>
      <c r="D12" s="191">
        <v>11</v>
      </c>
      <c r="E12" s="199"/>
      <c r="F12" s="193">
        <v>11</v>
      </c>
      <c r="G12" s="199"/>
      <c r="H12" s="199"/>
      <c r="I12" s="199"/>
      <c r="J12" s="70">
        <v>4</v>
      </c>
      <c r="K12" s="70">
        <v>3</v>
      </c>
      <c r="L12" s="70">
        <v>11</v>
      </c>
      <c r="M12" s="191">
        <v>11</v>
      </c>
      <c r="N12" s="200">
        <f t="shared" si="1"/>
        <v>73</v>
      </c>
      <c r="O12" s="201">
        <f t="shared" si="0"/>
        <v>9</v>
      </c>
    </row>
    <row r="13" spans="1:15" ht="9" customHeight="1" thickTop="1">
      <c r="A13" s="84"/>
      <c r="B13" s="84"/>
      <c r="C13" s="84"/>
      <c r="D13" s="84"/>
      <c r="E13" s="84"/>
      <c r="F13" s="84"/>
      <c r="G13" s="84"/>
      <c r="H13" s="84"/>
      <c r="I13" s="84"/>
      <c r="J13" s="84"/>
      <c r="K13" s="84"/>
      <c r="L13" s="84"/>
      <c r="M13" s="84"/>
      <c r="N13" s="84"/>
      <c r="O13" s="84"/>
    </row>
  </sheetData>
  <sheetProtection/>
  <protectedRanges>
    <protectedRange sqref="G2:H3" name="Range2_1_1"/>
    <protectedRange sqref="C2:D3" name="Range 1_1_1_1"/>
    <protectedRange sqref="C1:D1" name="Range 1_1_1_1_1"/>
    <protectedRange sqref="A4:A12" name="Range 1_1_1"/>
  </protectedRanges>
  <mergeCells count="7">
    <mergeCell ref="P4:Q4"/>
    <mergeCell ref="A1:E1"/>
    <mergeCell ref="F1:O1"/>
    <mergeCell ref="A2:A3"/>
    <mergeCell ref="B2:M2"/>
    <mergeCell ref="O2:O3"/>
    <mergeCell ref="N2:N3"/>
  </mergeCells>
  <conditionalFormatting sqref="B4:M12">
    <cfRule type="cellIs" priority="1" dxfId="0" operator="equal" stopIfTrue="1">
      <formula>1</formula>
    </cfRule>
    <cfRule type="cellIs" priority="2" dxfId="1" operator="equal" stopIfTrue="1">
      <formula>#REF!</formula>
    </cfRule>
  </conditionalFormatting>
  <printOptions horizontalCentered="1" verticalCentered="1"/>
  <pageMargins left="0.354330708661417" right="0.49" top="0.71" bottom="0.39" header="0.25" footer="0.2"/>
  <pageSetup fitToHeight="1" fitToWidth="1" horizontalDpi="300" verticalDpi="300" orientation="landscape" paperSize="9" r:id="rId2"/>
  <headerFooter alignWithMargins="0">
    <oddHeader>&amp;C&amp;"Arial,Bold Italic"&amp;36 &amp;24 2005 - 2006 Catamaran Team Racing Results</oddHeader>
  </headerFooter>
  <drawing r:id="rId1"/>
</worksheet>
</file>

<file path=xl/worksheets/sheet2.xml><?xml version="1.0" encoding="utf-8"?>
<worksheet xmlns="http://schemas.openxmlformats.org/spreadsheetml/2006/main" xmlns:r="http://schemas.openxmlformats.org/officeDocument/2006/relationships">
  <dimension ref="A1:P132"/>
  <sheetViews>
    <sheetView showGridLines="0" zoomScale="75" zoomScaleNormal="75" workbookViewId="0" topLeftCell="A49">
      <selection activeCell="A1" sqref="A1:C1"/>
    </sheetView>
  </sheetViews>
  <sheetFormatPr defaultColWidth="9.140625" defaultRowHeight="12.75"/>
  <cols>
    <col min="1" max="1" width="22.421875" style="63" customWidth="1"/>
    <col min="2" max="2" width="4.7109375" style="63" customWidth="1"/>
    <col min="3" max="4" width="8.140625" style="63" customWidth="1"/>
    <col min="5" max="5" width="4.7109375" style="63" customWidth="1"/>
    <col min="6" max="7" width="8.140625" style="63" customWidth="1"/>
    <col min="8" max="8" width="4.7109375" style="63" customWidth="1"/>
    <col min="9" max="10" width="8.140625" style="63" customWidth="1"/>
    <col min="11" max="11" width="2.421875" style="63" customWidth="1"/>
    <col min="12" max="12" width="10.7109375" style="63" customWidth="1"/>
    <col min="13" max="13" width="2.140625" style="63" customWidth="1"/>
    <col min="14" max="14" width="10.7109375" style="63" customWidth="1"/>
    <col min="15" max="15" width="2.421875" style="63" customWidth="1"/>
    <col min="16" max="16" width="10.57421875" style="63" customWidth="1"/>
    <col min="17" max="16384" width="9.140625" style="63" customWidth="1"/>
  </cols>
  <sheetData>
    <row r="1" spans="1:16" ht="15.75" customHeight="1">
      <c r="A1" s="252" t="s">
        <v>87</v>
      </c>
      <c r="B1" s="252"/>
      <c r="C1" s="252"/>
      <c r="D1" s="253" t="s">
        <v>88</v>
      </c>
      <c r="E1" s="254"/>
      <c r="F1" s="255"/>
      <c r="G1" s="256" t="s">
        <v>47</v>
      </c>
      <c r="H1" s="105"/>
      <c r="I1" s="258"/>
      <c r="J1" s="259"/>
      <c r="K1" s="259"/>
      <c r="L1" s="259"/>
      <c r="M1" s="259"/>
      <c r="N1" s="259"/>
      <c r="O1" s="259"/>
      <c r="P1" s="260"/>
    </row>
    <row r="2" spans="1:16" ht="30.75" customHeight="1">
      <c r="A2" s="262" t="s">
        <v>183</v>
      </c>
      <c r="B2" s="262"/>
      <c r="C2" s="262"/>
      <c r="D2" s="263">
        <v>38961</v>
      </c>
      <c r="E2" s="264"/>
      <c r="F2" s="265"/>
      <c r="G2" s="257"/>
      <c r="H2" s="106"/>
      <c r="I2" s="261"/>
      <c r="J2" s="226"/>
      <c r="K2" s="226"/>
      <c r="L2" s="226"/>
      <c r="M2" s="226"/>
      <c r="N2" s="226"/>
      <c r="O2" s="226"/>
      <c r="P2" s="227"/>
    </row>
    <row r="3" spans="1:16" ht="9.75" customHeight="1">
      <c r="A3" s="209"/>
      <c r="B3" s="207"/>
      <c r="C3" s="207"/>
      <c r="D3" s="207"/>
      <c r="E3" s="207"/>
      <c r="F3" s="207"/>
      <c r="G3" s="207"/>
      <c r="H3" s="207"/>
      <c r="I3" s="207"/>
      <c r="J3" s="207"/>
      <c r="K3" s="208"/>
      <c r="L3" s="207"/>
      <c r="M3" s="207"/>
      <c r="N3" s="207"/>
      <c r="O3" s="207"/>
      <c r="P3" s="206"/>
    </row>
    <row r="4" spans="1:16" ht="35.25" customHeight="1">
      <c r="A4" s="94" t="s">
        <v>0</v>
      </c>
      <c r="B4" s="205"/>
      <c r="C4" s="69">
        <v>1</v>
      </c>
      <c r="D4" s="69">
        <v>2</v>
      </c>
      <c r="E4" s="205"/>
      <c r="F4" s="69">
        <v>3</v>
      </c>
      <c r="G4" s="68">
        <v>4</v>
      </c>
      <c r="H4" s="205"/>
      <c r="I4" s="69">
        <v>5</v>
      </c>
      <c r="J4" s="68">
        <v>6</v>
      </c>
      <c r="K4" s="95"/>
      <c r="L4" s="69" t="s">
        <v>89</v>
      </c>
      <c r="M4" s="95"/>
      <c r="N4" s="69" t="s">
        <v>43</v>
      </c>
      <c r="O4" s="95"/>
      <c r="P4" s="69" t="s">
        <v>90</v>
      </c>
    </row>
    <row r="5" spans="1:16" ht="24" customHeight="1">
      <c r="A5" s="150" t="s">
        <v>48</v>
      </c>
      <c r="B5" s="204"/>
      <c r="C5" s="70">
        <v>1</v>
      </c>
      <c r="D5" s="70">
        <v>2</v>
      </c>
      <c r="E5" s="204"/>
      <c r="F5" s="70">
        <v>1</v>
      </c>
      <c r="G5" s="70">
        <v>1</v>
      </c>
      <c r="H5" s="204"/>
      <c r="I5" s="70">
        <v>1</v>
      </c>
      <c r="J5" s="70">
        <v>1</v>
      </c>
      <c r="K5" s="96"/>
      <c r="L5" s="71">
        <v>6</v>
      </c>
      <c r="M5" s="96"/>
      <c r="N5" s="72">
        <f aca="true" t="shared" si="0" ref="N5:N13">SUM(C5:L5)</f>
        <v>13</v>
      </c>
      <c r="O5" s="101"/>
      <c r="P5" s="70">
        <f aca="true" t="shared" si="1" ref="P5:P12">RANK(N5,$N$5:$N$13,1)</f>
        <v>1</v>
      </c>
    </row>
    <row r="6" spans="1:16" ht="24" customHeight="1">
      <c r="A6" s="145" t="s">
        <v>41</v>
      </c>
      <c r="B6" s="117"/>
      <c r="C6" s="70">
        <v>2</v>
      </c>
      <c r="D6" s="70">
        <v>1</v>
      </c>
      <c r="E6" s="117"/>
      <c r="F6" s="70">
        <v>3</v>
      </c>
      <c r="G6" s="70">
        <v>4</v>
      </c>
      <c r="H6" s="117"/>
      <c r="I6" s="70">
        <v>2</v>
      </c>
      <c r="J6" s="70">
        <v>2</v>
      </c>
      <c r="K6" s="96"/>
      <c r="L6" s="71"/>
      <c r="M6" s="96"/>
      <c r="N6" s="72">
        <f t="shared" si="0"/>
        <v>14</v>
      </c>
      <c r="O6" s="101"/>
      <c r="P6" s="70">
        <f t="shared" si="1"/>
        <v>2</v>
      </c>
    </row>
    <row r="7" spans="1:16" ht="24" customHeight="1">
      <c r="A7" s="87" t="s">
        <v>78</v>
      </c>
      <c r="B7" s="117"/>
      <c r="C7" s="70">
        <v>3</v>
      </c>
      <c r="D7" s="70">
        <v>3</v>
      </c>
      <c r="E7" s="117"/>
      <c r="F7" s="70">
        <v>4</v>
      </c>
      <c r="G7" s="70">
        <v>3</v>
      </c>
      <c r="H7" s="117"/>
      <c r="I7" s="70">
        <v>4</v>
      </c>
      <c r="J7" s="70">
        <v>5</v>
      </c>
      <c r="K7" s="97"/>
      <c r="L7" s="71"/>
      <c r="M7" s="97"/>
      <c r="N7" s="72">
        <f t="shared" si="0"/>
        <v>22</v>
      </c>
      <c r="O7" s="126"/>
      <c r="P7" s="70">
        <f t="shared" si="1"/>
        <v>3</v>
      </c>
    </row>
    <row r="8" spans="1:16" ht="24" customHeight="1">
      <c r="A8" s="89" t="s">
        <v>29</v>
      </c>
      <c r="B8" s="117"/>
      <c r="C8" s="70">
        <v>4</v>
      </c>
      <c r="D8" s="70">
        <v>5</v>
      </c>
      <c r="E8" s="117"/>
      <c r="F8" s="70">
        <v>5</v>
      </c>
      <c r="G8" s="70">
        <v>7</v>
      </c>
      <c r="H8" s="117"/>
      <c r="I8" s="70">
        <v>5</v>
      </c>
      <c r="J8" s="70">
        <v>6</v>
      </c>
      <c r="K8" s="96"/>
      <c r="L8" s="71">
        <v>2</v>
      </c>
      <c r="M8" s="96"/>
      <c r="N8" s="72">
        <f t="shared" si="0"/>
        <v>34</v>
      </c>
      <c r="O8" s="102"/>
      <c r="P8" s="70">
        <f t="shared" si="1"/>
        <v>4</v>
      </c>
    </row>
    <row r="9" spans="1:16" ht="24" customHeight="1">
      <c r="A9" s="85" t="s">
        <v>108</v>
      </c>
      <c r="B9" s="117"/>
      <c r="C9" s="79">
        <v>11</v>
      </c>
      <c r="D9" s="79">
        <v>11</v>
      </c>
      <c r="E9" s="117"/>
      <c r="F9" s="70">
        <v>2</v>
      </c>
      <c r="G9" s="70">
        <v>2</v>
      </c>
      <c r="H9" s="117"/>
      <c r="I9" s="70">
        <v>3</v>
      </c>
      <c r="J9" s="70">
        <v>4</v>
      </c>
      <c r="K9" s="96"/>
      <c r="L9" s="71">
        <v>5</v>
      </c>
      <c r="M9" s="96"/>
      <c r="N9" s="72">
        <f t="shared" si="0"/>
        <v>38</v>
      </c>
      <c r="O9" s="101"/>
      <c r="P9" s="70">
        <f t="shared" si="1"/>
        <v>5</v>
      </c>
    </row>
    <row r="10" spans="1:16" ht="24" customHeight="1">
      <c r="A10" s="91" t="s">
        <v>50</v>
      </c>
      <c r="B10" s="117"/>
      <c r="C10" s="70">
        <v>5</v>
      </c>
      <c r="D10" s="70">
        <v>4</v>
      </c>
      <c r="E10" s="117"/>
      <c r="F10" s="70">
        <v>6</v>
      </c>
      <c r="G10" s="70">
        <v>6</v>
      </c>
      <c r="H10" s="117"/>
      <c r="I10" s="70">
        <v>7</v>
      </c>
      <c r="J10" s="78">
        <v>11</v>
      </c>
      <c r="K10" s="98"/>
      <c r="L10" s="74">
        <v>2</v>
      </c>
      <c r="M10" s="98"/>
      <c r="N10" s="72">
        <f t="shared" si="0"/>
        <v>41</v>
      </c>
      <c r="O10" s="102"/>
      <c r="P10" s="70">
        <f t="shared" si="1"/>
        <v>6</v>
      </c>
    </row>
    <row r="11" spans="1:16" ht="24" customHeight="1">
      <c r="A11" s="146" t="s">
        <v>79</v>
      </c>
      <c r="B11" s="117"/>
      <c r="C11" s="79">
        <v>11</v>
      </c>
      <c r="D11" s="79">
        <v>11</v>
      </c>
      <c r="E11" s="117"/>
      <c r="F11" s="70">
        <v>11</v>
      </c>
      <c r="G11" s="70">
        <v>5</v>
      </c>
      <c r="H11" s="117"/>
      <c r="I11" s="70">
        <v>6</v>
      </c>
      <c r="J11" s="70">
        <v>3</v>
      </c>
      <c r="K11" s="98"/>
      <c r="L11" s="74">
        <v>1</v>
      </c>
      <c r="M11" s="98"/>
      <c r="N11" s="72">
        <f t="shared" si="0"/>
        <v>48</v>
      </c>
      <c r="O11" s="102"/>
      <c r="P11" s="70">
        <f t="shared" si="1"/>
        <v>7</v>
      </c>
    </row>
    <row r="12" spans="1:16" ht="24" customHeight="1">
      <c r="A12" s="86" t="s">
        <v>49</v>
      </c>
      <c r="B12" s="117"/>
      <c r="C12" s="73">
        <v>11</v>
      </c>
      <c r="D12" s="73">
        <v>11</v>
      </c>
      <c r="E12" s="117"/>
      <c r="F12" s="79">
        <v>11</v>
      </c>
      <c r="G12" s="79">
        <v>11</v>
      </c>
      <c r="H12" s="117"/>
      <c r="I12" s="78">
        <v>11</v>
      </c>
      <c r="J12" s="79">
        <v>11</v>
      </c>
      <c r="K12" s="98"/>
      <c r="L12" s="74"/>
      <c r="M12" s="98"/>
      <c r="N12" s="72">
        <f t="shared" si="0"/>
        <v>66</v>
      </c>
      <c r="O12" s="102"/>
      <c r="P12" s="70">
        <f t="shared" si="1"/>
        <v>8</v>
      </c>
    </row>
    <row r="13" spans="1:16" ht="24" customHeight="1">
      <c r="A13" s="198" t="s">
        <v>163</v>
      </c>
      <c r="B13" s="117"/>
      <c r="C13" s="79">
        <v>11</v>
      </c>
      <c r="D13" s="79">
        <v>11</v>
      </c>
      <c r="E13" s="117"/>
      <c r="F13" s="79">
        <v>11</v>
      </c>
      <c r="G13" s="79">
        <v>11</v>
      </c>
      <c r="H13" s="117"/>
      <c r="I13" s="79">
        <v>11</v>
      </c>
      <c r="J13" s="79">
        <v>11</v>
      </c>
      <c r="K13" s="98"/>
      <c r="L13" s="74"/>
      <c r="M13" s="98"/>
      <c r="N13" s="72">
        <f t="shared" si="0"/>
        <v>66</v>
      </c>
      <c r="O13" s="102"/>
      <c r="P13" s="70">
        <v>11</v>
      </c>
    </row>
    <row r="14" spans="1:16" ht="19.5" customHeight="1">
      <c r="A14" s="75" t="s">
        <v>91</v>
      </c>
      <c r="B14" s="104"/>
      <c r="D14" s="76"/>
      <c r="E14" s="76"/>
      <c r="F14" s="76"/>
      <c r="G14" s="76"/>
      <c r="H14" s="76"/>
      <c r="I14" s="76"/>
      <c r="J14" s="76"/>
      <c r="K14" s="76"/>
      <c r="L14" s="76"/>
      <c r="M14" s="76"/>
      <c r="N14" s="76"/>
      <c r="O14" s="76"/>
      <c r="P14" s="76"/>
    </row>
    <row r="15" spans="3:14" ht="24" customHeight="1">
      <c r="C15" s="73" t="s">
        <v>92</v>
      </c>
      <c r="D15" s="77" t="s">
        <v>93</v>
      </c>
      <c r="F15" s="78" t="s">
        <v>94</v>
      </c>
      <c r="G15" s="79" t="s">
        <v>95</v>
      </c>
      <c r="I15" s="202" t="s">
        <v>170</v>
      </c>
      <c r="M15" s="80"/>
      <c r="N15" s="80"/>
    </row>
    <row r="16" spans="3:14" ht="24" customHeight="1">
      <c r="C16" s="70">
        <v>11</v>
      </c>
      <c r="D16" s="70">
        <v>12</v>
      </c>
      <c r="E16" s="80"/>
      <c r="F16" s="70">
        <v>11</v>
      </c>
      <c r="G16" s="70">
        <v>11</v>
      </c>
      <c r="H16" s="80"/>
      <c r="I16" s="70">
        <v>11</v>
      </c>
      <c r="L16" s="81"/>
      <c r="M16" s="80"/>
      <c r="N16" s="80"/>
    </row>
    <row r="17" spans="4:14" ht="27" customHeight="1">
      <c r="D17" s="80"/>
      <c r="E17" s="80"/>
      <c r="F17" s="81"/>
      <c r="G17" s="80"/>
      <c r="H17" s="80"/>
      <c r="I17" s="80"/>
      <c r="L17" s="81"/>
      <c r="M17" s="80"/>
      <c r="N17" s="80"/>
    </row>
    <row r="18" spans="1:16" ht="15.75" customHeight="1">
      <c r="A18" s="252" t="s">
        <v>87</v>
      </c>
      <c r="B18" s="252"/>
      <c r="C18" s="252"/>
      <c r="D18" s="253" t="s">
        <v>88</v>
      </c>
      <c r="E18" s="254"/>
      <c r="F18" s="255"/>
      <c r="G18" s="256" t="s">
        <v>47</v>
      </c>
      <c r="H18" s="105"/>
      <c r="I18" s="258"/>
      <c r="J18" s="259"/>
      <c r="K18" s="259"/>
      <c r="L18" s="259"/>
      <c r="M18" s="259"/>
      <c r="N18" s="259"/>
      <c r="O18" s="259"/>
      <c r="P18" s="260"/>
    </row>
    <row r="19" spans="1:16" ht="30.75" customHeight="1">
      <c r="A19" s="262" t="s">
        <v>179</v>
      </c>
      <c r="B19" s="262"/>
      <c r="C19" s="262"/>
      <c r="D19" s="263">
        <v>38954</v>
      </c>
      <c r="E19" s="264"/>
      <c r="F19" s="265"/>
      <c r="G19" s="257"/>
      <c r="H19" s="106"/>
      <c r="I19" s="261"/>
      <c r="J19" s="226"/>
      <c r="K19" s="226"/>
      <c r="L19" s="226"/>
      <c r="M19" s="226"/>
      <c r="N19" s="226"/>
      <c r="O19" s="226"/>
      <c r="P19" s="227"/>
    </row>
    <row r="20" spans="1:16" ht="9.75" customHeight="1">
      <c r="A20" s="209"/>
      <c r="B20" s="207"/>
      <c r="C20" s="207"/>
      <c r="D20" s="207"/>
      <c r="E20" s="207"/>
      <c r="F20" s="207"/>
      <c r="G20" s="207"/>
      <c r="H20" s="207"/>
      <c r="I20" s="207"/>
      <c r="J20" s="207"/>
      <c r="K20" s="208"/>
      <c r="L20" s="207"/>
      <c r="M20" s="207"/>
      <c r="N20" s="207"/>
      <c r="O20" s="207"/>
      <c r="P20" s="206"/>
    </row>
    <row r="21" spans="1:16" ht="35.25" customHeight="1">
      <c r="A21" s="94" t="s">
        <v>0</v>
      </c>
      <c r="B21" s="205"/>
      <c r="C21" s="69">
        <v>1</v>
      </c>
      <c r="D21" s="69">
        <v>2</v>
      </c>
      <c r="E21" s="205"/>
      <c r="F21" s="69">
        <v>3</v>
      </c>
      <c r="G21" s="68">
        <v>4</v>
      </c>
      <c r="H21" s="205"/>
      <c r="I21" s="69">
        <v>5</v>
      </c>
      <c r="J21" s="68">
        <v>6</v>
      </c>
      <c r="K21" s="95"/>
      <c r="L21" s="69" t="s">
        <v>89</v>
      </c>
      <c r="M21" s="95"/>
      <c r="N21" s="69" t="s">
        <v>43</v>
      </c>
      <c r="O21" s="95"/>
      <c r="P21" s="69" t="s">
        <v>90</v>
      </c>
    </row>
    <row r="22" spans="1:16" ht="24" customHeight="1">
      <c r="A22" s="150" t="s">
        <v>48</v>
      </c>
      <c r="B22" s="204"/>
      <c r="C22" s="70">
        <v>2</v>
      </c>
      <c r="D22" s="70">
        <v>1</v>
      </c>
      <c r="E22" s="204"/>
      <c r="F22" s="70">
        <v>1</v>
      </c>
      <c r="G22" s="70">
        <v>3</v>
      </c>
      <c r="H22" s="204"/>
      <c r="I22" s="70">
        <v>1</v>
      </c>
      <c r="J22" s="70">
        <v>1</v>
      </c>
      <c r="K22" s="96"/>
      <c r="L22" s="71"/>
      <c r="M22" s="96"/>
      <c r="N22" s="72">
        <f aca="true" t="shared" si="2" ref="N22:N30">SUM(C22:L22)</f>
        <v>9</v>
      </c>
      <c r="O22" s="101"/>
      <c r="P22" s="70">
        <f aca="true" t="shared" si="3" ref="P22:P28">RANK(N22,$N$22:$N$30,1)</f>
        <v>1</v>
      </c>
    </row>
    <row r="23" spans="1:16" ht="24" customHeight="1">
      <c r="A23" s="145" t="s">
        <v>41</v>
      </c>
      <c r="B23" s="117"/>
      <c r="C23" s="70">
        <v>1</v>
      </c>
      <c r="D23" s="70">
        <v>3</v>
      </c>
      <c r="E23" s="117"/>
      <c r="F23" s="70">
        <v>4</v>
      </c>
      <c r="G23" s="70">
        <v>1</v>
      </c>
      <c r="H23" s="117"/>
      <c r="I23" s="70">
        <v>2</v>
      </c>
      <c r="J23" s="70">
        <v>5</v>
      </c>
      <c r="K23" s="96"/>
      <c r="L23" s="71">
        <v>1</v>
      </c>
      <c r="M23" s="96"/>
      <c r="N23" s="72">
        <f t="shared" si="2"/>
        <v>17</v>
      </c>
      <c r="O23" s="101"/>
      <c r="P23" s="70">
        <f t="shared" si="3"/>
        <v>2</v>
      </c>
    </row>
    <row r="24" spans="1:16" ht="24" customHeight="1">
      <c r="A24" s="87" t="s">
        <v>78</v>
      </c>
      <c r="B24" s="117"/>
      <c r="C24" s="70">
        <v>4</v>
      </c>
      <c r="D24" s="70">
        <v>2</v>
      </c>
      <c r="E24" s="117"/>
      <c r="F24" s="70">
        <v>3</v>
      </c>
      <c r="G24" s="70">
        <v>7</v>
      </c>
      <c r="H24" s="117"/>
      <c r="I24" s="70">
        <v>3</v>
      </c>
      <c r="J24" s="70">
        <v>2</v>
      </c>
      <c r="K24" s="97"/>
      <c r="L24" s="71">
        <v>4</v>
      </c>
      <c r="M24" s="97"/>
      <c r="N24" s="72">
        <f t="shared" si="2"/>
        <v>25</v>
      </c>
      <c r="O24" s="126"/>
      <c r="P24" s="70">
        <f t="shared" si="3"/>
        <v>3</v>
      </c>
    </row>
    <row r="25" spans="1:16" ht="24" customHeight="1">
      <c r="A25" s="89" t="s">
        <v>29</v>
      </c>
      <c r="B25" s="117"/>
      <c r="C25" s="70">
        <v>3</v>
      </c>
      <c r="D25" s="70">
        <v>5</v>
      </c>
      <c r="E25" s="117"/>
      <c r="F25" s="70">
        <v>7</v>
      </c>
      <c r="G25" s="70">
        <v>4</v>
      </c>
      <c r="H25" s="117"/>
      <c r="I25" s="70">
        <v>5</v>
      </c>
      <c r="J25" s="70">
        <v>3</v>
      </c>
      <c r="K25" s="96"/>
      <c r="L25" s="71">
        <v>1</v>
      </c>
      <c r="M25" s="96"/>
      <c r="N25" s="72">
        <f t="shared" si="2"/>
        <v>28</v>
      </c>
      <c r="O25" s="102"/>
      <c r="P25" s="70">
        <f t="shared" si="3"/>
        <v>4</v>
      </c>
    </row>
    <row r="26" spans="1:16" ht="24" customHeight="1">
      <c r="A26" s="86" t="s">
        <v>49</v>
      </c>
      <c r="B26" s="117"/>
      <c r="C26" s="70">
        <v>7</v>
      </c>
      <c r="D26" s="70">
        <v>7</v>
      </c>
      <c r="E26" s="117"/>
      <c r="F26" s="70">
        <v>2</v>
      </c>
      <c r="G26" s="70">
        <v>2</v>
      </c>
      <c r="H26" s="117"/>
      <c r="I26" s="70">
        <v>6</v>
      </c>
      <c r="J26" s="70">
        <v>4</v>
      </c>
      <c r="K26" s="96"/>
      <c r="L26" s="71">
        <v>4</v>
      </c>
      <c r="M26" s="96"/>
      <c r="N26" s="72">
        <f t="shared" si="2"/>
        <v>32</v>
      </c>
      <c r="O26" s="101"/>
      <c r="P26" s="70">
        <f t="shared" si="3"/>
        <v>5</v>
      </c>
    </row>
    <row r="27" spans="1:16" ht="24" customHeight="1">
      <c r="A27" s="146" t="s">
        <v>79</v>
      </c>
      <c r="B27" s="117"/>
      <c r="C27" s="70">
        <v>6</v>
      </c>
      <c r="D27" s="70">
        <v>4</v>
      </c>
      <c r="E27" s="117"/>
      <c r="F27" s="70">
        <v>5</v>
      </c>
      <c r="G27" s="70">
        <v>6</v>
      </c>
      <c r="H27" s="117"/>
      <c r="I27" s="70">
        <v>4</v>
      </c>
      <c r="J27" s="70">
        <v>6</v>
      </c>
      <c r="K27" s="98"/>
      <c r="L27" s="74">
        <v>5</v>
      </c>
      <c r="M27" s="98"/>
      <c r="N27" s="72">
        <f t="shared" si="2"/>
        <v>36</v>
      </c>
      <c r="O27" s="102"/>
      <c r="P27" s="70">
        <f t="shared" si="3"/>
        <v>6</v>
      </c>
    </row>
    <row r="28" spans="1:16" ht="24" customHeight="1">
      <c r="A28" s="85" t="s">
        <v>108</v>
      </c>
      <c r="B28" s="117"/>
      <c r="C28" s="70">
        <v>7</v>
      </c>
      <c r="D28" s="70">
        <v>7</v>
      </c>
      <c r="E28" s="117"/>
      <c r="F28" s="70">
        <v>6</v>
      </c>
      <c r="G28" s="70">
        <v>5</v>
      </c>
      <c r="H28" s="117"/>
      <c r="I28" s="70">
        <v>5</v>
      </c>
      <c r="J28" s="70">
        <v>6</v>
      </c>
      <c r="K28" s="98"/>
      <c r="L28" s="74">
        <v>3</v>
      </c>
      <c r="M28" s="98"/>
      <c r="N28" s="72">
        <f t="shared" si="2"/>
        <v>39</v>
      </c>
      <c r="O28" s="102"/>
      <c r="P28" s="70">
        <f t="shared" si="3"/>
        <v>7</v>
      </c>
    </row>
    <row r="29" spans="1:16" ht="24" customHeight="1">
      <c r="A29" s="203" t="s">
        <v>163</v>
      </c>
      <c r="B29" s="117"/>
      <c r="C29" s="79">
        <v>11</v>
      </c>
      <c r="D29" s="79">
        <v>11</v>
      </c>
      <c r="E29" s="117"/>
      <c r="F29" s="79">
        <v>11</v>
      </c>
      <c r="G29" s="79">
        <v>11</v>
      </c>
      <c r="H29" s="117"/>
      <c r="I29" s="79">
        <v>11</v>
      </c>
      <c r="J29" s="79">
        <v>11</v>
      </c>
      <c r="K29" s="98"/>
      <c r="L29" s="74"/>
      <c r="M29" s="98"/>
      <c r="N29" s="72">
        <f t="shared" si="2"/>
        <v>66</v>
      </c>
      <c r="O29" s="102"/>
      <c r="P29" s="70">
        <v>11</v>
      </c>
    </row>
    <row r="30" spans="1:16" ht="24" customHeight="1">
      <c r="A30" s="149" t="s">
        <v>50</v>
      </c>
      <c r="B30" s="117"/>
      <c r="C30" s="79">
        <v>11</v>
      </c>
      <c r="D30" s="79">
        <v>11</v>
      </c>
      <c r="E30" s="117"/>
      <c r="F30" s="79">
        <v>11</v>
      </c>
      <c r="G30" s="79">
        <v>11</v>
      </c>
      <c r="H30" s="117"/>
      <c r="I30" s="79">
        <v>11</v>
      </c>
      <c r="J30" s="79">
        <v>11</v>
      </c>
      <c r="K30" s="98"/>
      <c r="L30" s="74"/>
      <c r="M30" s="98"/>
      <c r="N30" s="72">
        <f t="shared" si="2"/>
        <v>66</v>
      </c>
      <c r="O30" s="102"/>
      <c r="P30" s="70">
        <v>11</v>
      </c>
    </row>
    <row r="31" spans="1:16" ht="19.5" customHeight="1">
      <c r="A31" s="75" t="s">
        <v>91</v>
      </c>
      <c r="B31" s="104"/>
      <c r="D31" s="76"/>
      <c r="E31" s="76"/>
      <c r="F31" s="76"/>
      <c r="G31" s="76"/>
      <c r="H31" s="76"/>
      <c r="I31" s="76"/>
      <c r="J31" s="76"/>
      <c r="K31" s="76"/>
      <c r="L31" s="76"/>
      <c r="M31" s="76"/>
      <c r="N31" s="76"/>
      <c r="O31" s="76"/>
      <c r="P31" s="76"/>
    </row>
    <row r="32" spans="3:14" ht="24" customHeight="1">
      <c r="C32" s="73" t="s">
        <v>92</v>
      </c>
      <c r="D32" s="77" t="s">
        <v>93</v>
      </c>
      <c r="F32" s="78" t="s">
        <v>94</v>
      </c>
      <c r="G32" s="79" t="s">
        <v>95</v>
      </c>
      <c r="I32" s="202" t="s">
        <v>170</v>
      </c>
      <c r="M32" s="80"/>
      <c r="N32" s="80"/>
    </row>
    <row r="33" spans="3:14" ht="24" customHeight="1">
      <c r="C33" s="70">
        <v>11</v>
      </c>
      <c r="D33" s="70">
        <v>12</v>
      </c>
      <c r="E33" s="80"/>
      <c r="F33" s="70">
        <v>11</v>
      </c>
      <c r="G33" s="70">
        <v>11</v>
      </c>
      <c r="H33" s="80"/>
      <c r="I33" s="70">
        <v>11</v>
      </c>
      <c r="L33" s="81"/>
      <c r="M33" s="80"/>
      <c r="N33" s="80"/>
    </row>
    <row r="34" ht="15"/>
    <row r="35" spans="1:16" ht="15.75" customHeight="1">
      <c r="A35" s="252" t="s">
        <v>87</v>
      </c>
      <c r="B35" s="252"/>
      <c r="C35" s="252"/>
      <c r="D35" s="253" t="s">
        <v>88</v>
      </c>
      <c r="E35" s="254"/>
      <c r="F35" s="255"/>
      <c r="G35" s="256" t="s">
        <v>47</v>
      </c>
      <c r="H35" s="105"/>
      <c r="I35" s="258"/>
      <c r="J35" s="259"/>
      <c r="K35" s="259"/>
      <c r="L35" s="259"/>
      <c r="M35" s="259"/>
      <c r="N35" s="259"/>
      <c r="O35" s="259"/>
      <c r="P35" s="260"/>
    </row>
    <row r="36" spans="1:16" ht="15.75">
      <c r="A36" s="262" t="s">
        <v>173</v>
      </c>
      <c r="B36" s="262"/>
      <c r="C36" s="262"/>
      <c r="D36" s="263">
        <v>38891</v>
      </c>
      <c r="E36" s="264"/>
      <c r="F36" s="265"/>
      <c r="G36" s="257"/>
      <c r="H36" s="106"/>
      <c r="I36" s="261"/>
      <c r="J36" s="226"/>
      <c r="K36" s="226"/>
      <c r="L36" s="226"/>
      <c r="M36" s="226"/>
      <c r="N36" s="226"/>
      <c r="O36" s="226"/>
      <c r="P36" s="227"/>
    </row>
    <row r="37" spans="1:16" ht="15.75">
      <c r="A37" s="209"/>
      <c r="B37" s="207"/>
      <c r="C37" s="207"/>
      <c r="D37" s="207"/>
      <c r="E37" s="207"/>
      <c r="F37" s="207"/>
      <c r="G37" s="207"/>
      <c r="H37" s="207"/>
      <c r="I37" s="207"/>
      <c r="J37" s="207"/>
      <c r="K37" s="208"/>
      <c r="L37" s="207"/>
      <c r="M37" s="207"/>
      <c r="N37" s="207"/>
      <c r="O37" s="207"/>
      <c r="P37" s="206"/>
    </row>
    <row r="38" spans="1:16" ht="45">
      <c r="A38" s="94" t="s">
        <v>0</v>
      </c>
      <c r="B38" s="205"/>
      <c r="C38" s="69">
        <v>1</v>
      </c>
      <c r="D38" s="69">
        <v>2</v>
      </c>
      <c r="E38" s="205"/>
      <c r="F38" s="69">
        <v>3</v>
      </c>
      <c r="G38" s="68">
        <v>4</v>
      </c>
      <c r="H38" s="205"/>
      <c r="I38" s="69">
        <v>5</v>
      </c>
      <c r="J38" s="68">
        <v>6</v>
      </c>
      <c r="K38" s="95"/>
      <c r="L38" s="69" t="s">
        <v>89</v>
      </c>
      <c r="M38" s="95"/>
      <c r="N38" s="69" t="s">
        <v>43</v>
      </c>
      <c r="O38" s="95"/>
      <c r="P38" s="69" t="s">
        <v>90</v>
      </c>
    </row>
    <row r="39" spans="1:16" ht="19.5">
      <c r="A39" s="150" t="s">
        <v>48</v>
      </c>
      <c r="B39" s="204"/>
      <c r="C39" s="70">
        <v>7</v>
      </c>
      <c r="D39" s="70">
        <v>1</v>
      </c>
      <c r="E39" s="204"/>
      <c r="F39" s="70">
        <v>3</v>
      </c>
      <c r="G39" s="70">
        <v>2</v>
      </c>
      <c r="H39" s="204"/>
      <c r="I39" s="70">
        <v>4</v>
      </c>
      <c r="J39" s="70">
        <v>3</v>
      </c>
      <c r="K39" s="96"/>
      <c r="L39" s="71"/>
      <c r="M39" s="96"/>
      <c r="N39" s="72">
        <f aca="true" t="shared" si="4" ref="N39:N47">SUM(C39:L39)</f>
        <v>20</v>
      </c>
      <c r="O39" s="101"/>
      <c r="P39" s="70">
        <f aca="true" t="shared" si="5" ref="P39:P47">RANK(N39,$N$39:$N$47,1)</f>
        <v>1</v>
      </c>
    </row>
    <row r="40" spans="1:16" ht="19.5">
      <c r="A40" s="145" t="s">
        <v>41</v>
      </c>
      <c r="B40" s="117"/>
      <c r="C40" s="70">
        <v>2</v>
      </c>
      <c r="D40" s="70">
        <v>2</v>
      </c>
      <c r="E40" s="117"/>
      <c r="F40" s="70">
        <v>1</v>
      </c>
      <c r="G40" s="70">
        <v>1</v>
      </c>
      <c r="H40" s="117"/>
      <c r="I40" s="70">
        <v>11</v>
      </c>
      <c r="J40" s="70">
        <v>2</v>
      </c>
      <c r="K40" s="96"/>
      <c r="L40" s="71">
        <v>2</v>
      </c>
      <c r="M40" s="96"/>
      <c r="N40" s="72">
        <f t="shared" si="4"/>
        <v>21</v>
      </c>
      <c r="O40" s="101"/>
      <c r="P40" s="70">
        <f t="shared" si="5"/>
        <v>2</v>
      </c>
    </row>
    <row r="41" spans="1:16" ht="19.5">
      <c r="A41" s="203" t="s">
        <v>163</v>
      </c>
      <c r="B41" s="117"/>
      <c r="C41" s="70">
        <v>5</v>
      </c>
      <c r="D41" s="70">
        <v>6</v>
      </c>
      <c r="E41" s="117"/>
      <c r="F41" s="70">
        <v>5</v>
      </c>
      <c r="G41" s="70">
        <v>3</v>
      </c>
      <c r="H41" s="117"/>
      <c r="I41" s="70">
        <v>1</v>
      </c>
      <c r="J41" s="70">
        <v>1</v>
      </c>
      <c r="K41" s="96"/>
      <c r="L41" s="71">
        <v>3</v>
      </c>
      <c r="M41" s="96"/>
      <c r="N41" s="72">
        <f t="shared" si="4"/>
        <v>24</v>
      </c>
      <c r="O41" s="101"/>
      <c r="P41" s="70">
        <f t="shared" si="5"/>
        <v>3</v>
      </c>
    </row>
    <row r="42" spans="1:16" ht="19.5">
      <c r="A42" s="87" t="s">
        <v>78</v>
      </c>
      <c r="B42" s="117"/>
      <c r="C42" s="70">
        <v>1</v>
      </c>
      <c r="D42" s="70">
        <v>7</v>
      </c>
      <c r="E42" s="117"/>
      <c r="F42" s="70">
        <v>6</v>
      </c>
      <c r="G42" s="70">
        <v>5</v>
      </c>
      <c r="H42" s="117"/>
      <c r="I42" s="70">
        <v>2</v>
      </c>
      <c r="J42" s="70">
        <v>4</v>
      </c>
      <c r="K42" s="97"/>
      <c r="L42" s="71"/>
      <c r="M42" s="97"/>
      <c r="N42" s="72">
        <f t="shared" si="4"/>
        <v>25</v>
      </c>
      <c r="O42" s="148"/>
      <c r="P42" s="70">
        <f t="shared" si="5"/>
        <v>4</v>
      </c>
    </row>
    <row r="43" spans="1:16" ht="19.5">
      <c r="A43" s="91" t="s">
        <v>50</v>
      </c>
      <c r="B43" s="117"/>
      <c r="C43" s="70">
        <v>3</v>
      </c>
      <c r="D43" s="70">
        <v>5</v>
      </c>
      <c r="E43" s="117"/>
      <c r="F43" s="70">
        <v>4</v>
      </c>
      <c r="G43" s="70">
        <v>6</v>
      </c>
      <c r="H43" s="117"/>
      <c r="I43" s="70">
        <v>5</v>
      </c>
      <c r="J43" s="70">
        <v>6</v>
      </c>
      <c r="K43" s="96"/>
      <c r="L43" s="71">
        <v>4</v>
      </c>
      <c r="M43" s="96"/>
      <c r="N43" s="72">
        <f t="shared" si="4"/>
        <v>33</v>
      </c>
      <c r="O43" s="101"/>
      <c r="P43" s="70">
        <f t="shared" si="5"/>
        <v>5</v>
      </c>
    </row>
    <row r="44" spans="1:16" ht="19.5">
      <c r="A44" s="85" t="s">
        <v>108</v>
      </c>
      <c r="B44" s="117"/>
      <c r="C44" s="70">
        <v>6</v>
      </c>
      <c r="D44" s="70">
        <v>3</v>
      </c>
      <c r="E44" s="117"/>
      <c r="F44" s="70">
        <v>7</v>
      </c>
      <c r="G44" s="70">
        <v>8</v>
      </c>
      <c r="H44" s="117"/>
      <c r="I44" s="70">
        <v>3</v>
      </c>
      <c r="J44" s="70">
        <v>5</v>
      </c>
      <c r="K44" s="98"/>
      <c r="L44" s="74">
        <v>2</v>
      </c>
      <c r="M44" s="98"/>
      <c r="N44" s="72">
        <f t="shared" si="4"/>
        <v>34</v>
      </c>
      <c r="O44" s="102"/>
      <c r="P44" s="70">
        <f t="shared" si="5"/>
        <v>6</v>
      </c>
    </row>
    <row r="45" spans="1:16" ht="19.5">
      <c r="A45" s="146" t="s">
        <v>79</v>
      </c>
      <c r="B45" s="117"/>
      <c r="C45" s="70">
        <v>4</v>
      </c>
      <c r="D45" s="70">
        <v>8</v>
      </c>
      <c r="E45" s="117"/>
      <c r="F45" s="70">
        <v>8</v>
      </c>
      <c r="G45" s="70">
        <v>9</v>
      </c>
      <c r="H45" s="117"/>
      <c r="I45" s="70">
        <v>6</v>
      </c>
      <c r="J45" s="70">
        <v>8</v>
      </c>
      <c r="K45" s="98"/>
      <c r="L45" s="74">
        <v>2</v>
      </c>
      <c r="M45" s="98"/>
      <c r="N45" s="72">
        <f t="shared" si="4"/>
        <v>45</v>
      </c>
      <c r="O45" s="102"/>
      <c r="P45" s="70">
        <f t="shared" si="5"/>
        <v>7</v>
      </c>
    </row>
    <row r="46" spans="1:16" ht="19.5">
      <c r="A46" s="86" t="s">
        <v>49</v>
      </c>
      <c r="B46" s="117"/>
      <c r="C46" s="79">
        <v>11</v>
      </c>
      <c r="D46" s="79">
        <v>11</v>
      </c>
      <c r="E46" s="117"/>
      <c r="F46" s="70">
        <v>2</v>
      </c>
      <c r="G46" s="70">
        <v>4</v>
      </c>
      <c r="H46" s="117"/>
      <c r="I46" s="73">
        <v>11</v>
      </c>
      <c r="J46" s="70">
        <v>7</v>
      </c>
      <c r="K46" s="98"/>
      <c r="L46" s="74">
        <v>1</v>
      </c>
      <c r="M46" s="98"/>
      <c r="N46" s="72">
        <f t="shared" si="4"/>
        <v>47</v>
      </c>
      <c r="O46" s="102"/>
      <c r="P46" s="70">
        <f t="shared" si="5"/>
        <v>8</v>
      </c>
    </row>
    <row r="47" spans="1:16" ht="19.5">
      <c r="A47" s="197" t="s">
        <v>29</v>
      </c>
      <c r="B47" s="117"/>
      <c r="C47" s="70">
        <v>8</v>
      </c>
      <c r="D47" s="70">
        <v>4</v>
      </c>
      <c r="E47" s="117"/>
      <c r="F47" s="79">
        <v>11</v>
      </c>
      <c r="G47" s="70">
        <v>7</v>
      </c>
      <c r="H47" s="117"/>
      <c r="I47" s="79">
        <v>11</v>
      </c>
      <c r="J47" s="79">
        <v>11</v>
      </c>
      <c r="K47" s="98"/>
      <c r="L47" s="74"/>
      <c r="M47" s="98"/>
      <c r="N47" s="72">
        <f t="shared" si="4"/>
        <v>52</v>
      </c>
      <c r="O47" s="102"/>
      <c r="P47" s="70">
        <f t="shared" si="5"/>
        <v>9</v>
      </c>
    </row>
    <row r="48" spans="1:16" ht="15">
      <c r="A48" s="75" t="s">
        <v>91</v>
      </c>
      <c r="B48" s="104"/>
      <c r="D48" s="76"/>
      <c r="E48" s="76"/>
      <c r="F48" s="76"/>
      <c r="G48" s="76"/>
      <c r="H48" s="76"/>
      <c r="I48" s="76"/>
      <c r="J48" s="76"/>
      <c r="K48" s="76"/>
      <c r="L48" s="76"/>
      <c r="M48" s="76"/>
      <c r="N48" s="76"/>
      <c r="O48" s="76"/>
      <c r="P48" s="76"/>
    </row>
    <row r="49" spans="3:14" ht="15">
      <c r="C49" s="73" t="s">
        <v>92</v>
      </c>
      <c r="D49" s="77" t="s">
        <v>93</v>
      </c>
      <c r="F49" s="78" t="s">
        <v>94</v>
      </c>
      <c r="G49" s="79" t="s">
        <v>95</v>
      </c>
      <c r="I49" s="202" t="s">
        <v>170</v>
      </c>
      <c r="M49" s="80"/>
      <c r="N49" s="80"/>
    </row>
    <row r="50" spans="3:14" ht="15">
      <c r="C50" s="70">
        <v>11</v>
      </c>
      <c r="D50" s="70">
        <v>12</v>
      </c>
      <c r="E50" s="80"/>
      <c r="F50" s="70">
        <v>11</v>
      </c>
      <c r="G50" s="70">
        <v>11</v>
      </c>
      <c r="H50" s="80"/>
      <c r="I50" s="70">
        <v>11</v>
      </c>
      <c r="L50" s="81"/>
      <c r="M50" s="80"/>
      <c r="N50" s="80"/>
    </row>
    <row r="51" ht="15"/>
    <row r="52" spans="1:16" ht="15.75" customHeight="1">
      <c r="A52" s="252" t="s">
        <v>87</v>
      </c>
      <c r="B52" s="252"/>
      <c r="C52" s="252"/>
      <c r="D52" s="253" t="s">
        <v>88</v>
      </c>
      <c r="E52" s="254"/>
      <c r="F52" s="255"/>
      <c r="G52" s="256" t="s">
        <v>47</v>
      </c>
      <c r="H52" s="105"/>
      <c r="I52" s="258"/>
      <c r="J52" s="259"/>
      <c r="K52" s="259"/>
      <c r="L52" s="259"/>
      <c r="M52" s="259"/>
      <c r="N52" s="259"/>
      <c r="O52" s="259"/>
      <c r="P52" s="260"/>
    </row>
    <row r="53" spans="1:16" ht="15.75">
      <c r="A53" s="262" t="s">
        <v>171</v>
      </c>
      <c r="B53" s="262"/>
      <c r="C53" s="262"/>
      <c r="D53" s="263">
        <v>38870</v>
      </c>
      <c r="E53" s="264"/>
      <c r="F53" s="265"/>
      <c r="G53" s="257"/>
      <c r="H53" s="106"/>
      <c r="I53" s="261"/>
      <c r="J53" s="226"/>
      <c r="K53" s="226"/>
      <c r="L53" s="226"/>
      <c r="M53" s="226"/>
      <c r="N53" s="226"/>
      <c r="O53" s="226"/>
      <c r="P53" s="227"/>
    </row>
    <row r="54" spans="1:16" ht="15.75">
      <c r="A54" s="209"/>
      <c r="B54" s="207"/>
      <c r="C54" s="207"/>
      <c r="D54" s="207"/>
      <c r="E54" s="207"/>
      <c r="F54" s="207"/>
      <c r="G54" s="207"/>
      <c r="H54" s="207"/>
      <c r="I54" s="207"/>
      <c r="J54" s="207"/>
      <c r="K54" s="208"/>
      <c r="L54" s="207"/>
      <c r="M54" s="207"/>
      <c r="N54" s="207"/>
      <c r="O54" s="207"/>
      <c r="P54" s="206"/>
    </row>
    <row r="55" spans="1:16" ht="45">
      <c r="A55" s="94" t="s">
        <v>0</v>
      </c>
      <c r="B55" s="205"/>
      <c r="C55" s="69">
        <v>1</v>
      </c>
      <c r="D55" s="69">
        <v>2</v>
      </c>
      <c r="E55" s="205"/>
      <c r="F55" s="69">
        <v>3</v>
      </c>
      <c r="G55" s="68">
        <v>4</v>
      </c>
      <c r="H55" s="205"/>
      <c r="I55" s="69">
        <v>5</v>
      </c>
      <c r="J55" s="68">
        <v>6</v>
      </c>
      <c r="K55" s="95"/>
      <c r="L55" s="69" t="s">
        <v>89</v>
      </c>
      <c r="M55" s="95"/>
      <c r="N55" s="69" t="s">
        <v>43</v>
      </c>
      <c r="O55" s="95"/>
      <c r="P55" s="69" t="s">
        <v>90</v>
      </c>
    </row>
    <row r="56" spans="1:16" ht="19.5">
      <c r="A56" s="128" t="s">
        <v>41</v>
      </c>
      <c r="B56" s="204"/>
      <c r="C56" s="70">
        <v>7</v>
      </c>
      <c r="D56" s="70">
        <v>1</v>
      </c>
      <c r="E56" s="204"/>
      <c r="F56" s="70">
        <v>2</v>
      </c>
      <c r="G56" s="70">
        <v>1</v>
      </c>
      <c r="H56" s="204"/>
      <c r="I56" s="70">
        <v>5</v>
      </c>
      <c r="J56" s="70">
        <v>1</v>
      </c>
      <c r="K56" s="96"/>
      <c r="L56" s="71"/>
      <c r="M56" s="96"/>
      <c r="N56" s="72">
        <f aca="true" t="shared" si="6" ref="N56:N64">SUM(C56:L56)</f>
        <v>17</v>
      </c>
      <c r="O56" s="101"/>
      <c r="P56" s="70">
        <f aca="true" t="shared" si="7" ref="P56:P64">RANK(N56,$N$56:$N$64,1)</f>
        <v>1</v>
      </c>
    </row>
    <row r="57" spans="1:16" ht="19.5">
      <c r="A57" s="88" t="s">
        <v>48</v>
      </c>
      <c r="B57" s="117"/>
      <c r="C57" s="70">
        <v>2</v>
      </c>
      <c r="D57" s="70">
        <v>3</v>
      </c>
      <c r="E57" s="117"/>
      <c r="F57" s="70">
        <v>3</v>
      </c>
      <c r="G57" s="70">
        <v>2</v>
      </c>
      <c r="H57" s="117"/>
      <c r="I57" s="70">
        <v>2</v>
      </c>
      <c r="J57" s="70">
        <v>4</v>
      </c>
      <c r="K57" s="96"/>
      <c r="L57" s="71">
        <v>2</v>
      </c>
      <c r="M57" s="96"/>
      <c r="N57" s="72">
        <f t="shared" si="6"/>
        <v>18</v>
      </c>
      <c r="O57" s="101"/>
      <c r="P57" s="70">
        <f t="shared" si="7"/>
        <v>2</v>
      </c>
    </row>
    <row r="58" spans="1:16" ht="19.5">
      <c r="A58" s="87" t="s">
        <v>78</v>
      </c>
      <c r="B58" s="117"/>
      <c r="C58" s="70">
        <v>1</v>
      </c>
      <c r="D58" s="70">
        <v>2</v>
      </c>
      <c r="E58" s="117"/>
      <c r="F58" s="70">
        <v>7</v>
      </c>
      <c r="G58" s="70">
        <v>3</v>
      </c>
      <c r="H58" s="117"/>
      <c r="I58" s="70">
        <v>4</v>
      </c>
      <c r="J58" s="70">
        <v>6</v>
      </c>
      <c r="K58" s="97"/>
      <c r="L58" s="71"/>
      <c r="M58" s="97"/>
      <c r="N58" s="72">
        <f t="shared" si="6"/>
        <v>23</v>
      </c>
      <c r="O58" s="126"/>
      <c r="P58" s="70">
        <f t="shared" si="7"/>
        <v>3</v>
      </c>
    </row>
    <row r="59" spans="1:16" ht="19.5">
      <c r="A59" s="203" t="s">
        <v>163</v>
      </c>
      <c r="B59" s="117"/>
      <c r="C59" s="70">
        <v>6</v>
      </c>
      <c r="D59" s="202">
        <v>11</v>
      </c>
      <c r="E59" s="117"/>
      <c r="F59" s="70">
        <v>1</v>
      </c>
      <c r="G59" s="70">
        <v>4</v>
      </c>
      <c r="H59" s="117"/>
      <c r="I59" s="70">
        <v>1</v>
      </c>
      <c r="J59" s="70">
        <v>3</v>
      </c>
      <c r="K59" s="96"/>
      <c r="L59" s="71">
        <v>1</v>
      </c>
      <c r="M59" s="96"/>
      <c r="N59" s="72">
        <f t="shared" si="6"/>
        <v>27</v>
      </c>
      <c r="O59" s="102"/>
      <c r="P59" s="70">
        <f t="shared" si="7"/>
        <v>4</v>
      </c>
    </row>
    <row r="60" spans="1:16" ht="19.5">
      <c r="A60" s="85" t="s">
        <v>108</v>
      </c>
      <c r="B60" s="117"/>
      <c r="C60" s="70">
        <v>3</v>
      </c>
      <c r="D60" s="70">
        <v>4</v>
      </c>
      <c r="E60" s="117"/>
      <c r="F60" s="70">
        <v>6</v>
      </c>
      <c r="G60" s="70">
        <v>5</v>
      </c>
      <c r="H60" s="117"/>
      <c r="I60" s="70">
        <v>6</v>
      </c>
      <c r="J60" s="70">
        <v>5</v>
      </c>
      <c r="K60" s="96"/>
      <c r="L60" s="71"/>
      <c r="M60" s="96"/>
      <c r="N60" s="72">
        <f t="shared" si="6"/>
        <v>29</v>
      </c>
      <c r="O60" s="101"/>
      <c r="P60" s="70">
        <f t="shared" si="7"/>
        <v>5</v>
      </c>
    </row>
    <row r="61" spans="1:16" ht="19.5">
      <c r="A61" s="89" t="s">
        <v>29</v>
      </c>
      <c r="B61" s="117"/>
      <c r="C61" s="70">
        <v>5</v>
      </c>
      <c r="D61" s="70">
        <v>6</v>
      </c>
      <c r="E61" s="117"/>
      <c r="F61" s="70">
        <v>5</v>
      </c>
      <c r="G61" s="70">
        <v>11</v>
      </c>
      <c r="H61" s="117"/>
      <c r="I61" s="70">
        <v>3</v>
      </c>
      <c r="J61" s="70">
        <v>2</v>
      </c>
      <c r="K61" s="98"/>
      <c r="L61" s="74">
        <v>2</v>
      </c>
      <c r="M61" s="98"/>
      <c r="N61" s="72">
        <f t="shared" si="6"/>
        <v>34</v>
      </c>
      <c r="O61" s="102"/>
      <c r="P61" s="70">
        <f t="shared" si="7"/>
        <v>6</v>
      </c>
    </row>
    <row r="62" spans="1:16" ht="19.5">
      <c r="A62" s="86" t="s">
        <v>49</v>
      </c>
      <c r="B62" s="117"/>
      <c r="C62" s="70">
        <v>4</v>
      </c>
      <c r="D62" s="70">
        <v>5</v>
      </c>
      <c r="E62" s="117"/>
      <c r="F62" s="70">
        <v>8</v>
      </c>
      <c r="G62" s="70">
        <v>7</v>
      </c>
      <c r="H62" s="117"/>
      <c r="I62" s="70">
        <v>8</v>
      </c>
      <c r="J62" s="70">
        <v>7</v>
      </c>
      <c r="K62" s="98"/>
      <c r="L62" s="74"/>
      <c r="M62" s="98"/>
      <c r="N62" s="72">
        <f t="shared" si="6"/>
        <v>39</v>
      </c>
      <c r="O62" s="102"/>
      <c r="P62" s="70">
        <f t="shared" si="7"/>
        <v>7</v>
      </c>
    </row>
    <row r="63" spans="1:16" ht="19.5">
      <c r="A63" s="91" t="s">
        <v>50</v>
      </c>
      <c r="B63" s="117"/>
      <c r="C63" s="70">
        <v>8</v>
      </c>
      <c r="D63" s="70">
        <v>7</v>
      </c>
      <c r="E63" s="117"/>
      <c r="F63" s="70">
        <v>4</v>
      </c>
      <c r="G63" s="70">
        <v>6</v>
      </c>
      <c r="H63" s="117"/>
      <c r="I63" s="70">
        <v>7</v>
      </c>
      <c r="J63" s="70">
        <v>8</v>
      </c>
      <c r="K63" s="98"/>
      <c r="L63" s="74">
        <v>1</v>
      </c>
      <c r="M63" s="98"/>
      <c r="N63" s="72">
        <f t="shared" si="6"/>
        <v>41</v>
      </c>
      <c r="O63" s="102"/>
      <c r="P63" s="70">
        <f t="shared" si="7"/>
        <v>8</v>
      </c>
    </row>
    <row r="64" spans="1:16" ht="19.5">
      <c r="A64" s="90" t="s">
        <v>79</v>
      </c>
      <c r="B64" s="117"/>
      <c r="C64" s="73">
        <v>11</v>
      </c>
      <c r="D64" s="73">
        <v>11</v>
      </c>
      <c r="E64" s="117"/>
      <c r="F64" s="73">
        <v>11</v>
      </c>
      <c r="G64" s="73">
        <v>11</v>
      </c>
      <c r="H64" s="117"/>
      <c r="I64" s="73">
        <v>11</v>
      </c>
      <c r="J64" s="73">
        <v>11</v>
      </c>
      <c r="K64" s="98"/>
      <c r="L64" s="74"/>
      <c r="M64" s="98"/>
      <c r="N64" s="72">
        <f t="shared" si="6"/>
        <v>66</v>
      </c>
      <c r="O64" s="102"/>
      <c r="P64" s="70">
        <f t="shared" si="7"/>
        <v>9</v>
      </c>
    </row>
    <row r="65" spans="1:16" ht="15">
      <c r="A65" s="75" t="s">
        <v>91</v>
      </c>
      <c r="B65" s="104"/>
      <c r="D65" s="76"/>
      <c r="E65" s="76"/>
      <c r="F65" s="76"/>
      <c r="G65" s="76"/>
      <c r="H65" s="76"/>
      <c r="I65" s="76"/>
      <c r="J65" s="76"/>
      <c r="K65" s="76"/>
      <c r="L65" s="76"/>
      <c r="M65" s="76"/>
      <c r="N65" s="76"/>
      <c r="O65" s="76"/>
      <c r="P65" s="76"/>
    </row>
    <row r="66" spans="3:14" ht="15">
      <c r="C66" s="73" t="s">
        <v>92</v>
      </c>
      <c r="D66" s="77" t="s">
        <v>93</v>
      </c>
      <c r="F66" s="78" t="s">
        <v>94</v>
      </c>
      <c r="G66" s="79" t="s">
        <v>95</v>
      </c>
      <c r="I66" s="202" t="s">
        <v>170</v>
      </c>
      <c r="M66" s="80"/>
      <c r="N66" s="80"/>
    </row>
    <row r="67" spans="3:14" ht="15">
      <c r="C67" s="70">
        <v>11</v>
      </c>
      <c r="D67" s="70">
        <v>12</v>
      </c>
      <c r="E67" s="80"/>
      <c r="F67" s="70">
        <v>11</v>
      </c>
      <c r="G67" s="70">
        <v>11</v>
      </c>
      <c r="H67" s="80"/>
      <c r="I67" s="70">
        <v>11</v>
      </c>
      <c r="L67" s="81"/>
      <c r="M67" s="80"/>
      <c r="N67" s="80"/>
    </row>
    <row r="68" spans="4:14" ht="15">
      <c r="D68" s="80"/>
      <c r="E68" s="80"/>
      <c r="F68" s="81"/>
      <c r="G68" s="80"/>
      <c r="H68" s="80"/>
      <c r="I68" s="80"/>
      <c r="L68" s="81"/>
      <c r="M68" s="80"/>
      <c r="N68" s="80"/>
    </row>
    <row r="69" spans="1:16" ht="15.75" customHeight="1">
      <c r="A69" s="252" t="s">
        <v>87</v>
      </c>
      <c r="B69" s="252"/>
      <c r="C69" s="252"/>
      <c r="D69" s="253" t="s">
        <v>88</v>
      </c>
      <c r="E69" s="254"/>
      <c r="F69" s="255"/>
      <c r="G69" s="256" t="s">
        <v>47</v>
      </c>
      <c r="H69" s="105"/>
      <c r="I69" s="258"/>
      <c r="J69" s="259"/>
      <c r="K69" s="259"/>
      <c r="L69" s="259"/>
      <c r="M69" s="259"/>
      <c r="N69" s="259"/>
      <c r="O69" s="259"/>
      <c r="P69" s="260"/>
    </row>
    <row r="70" spans="1:16" ht="30.75" customHeight="1">
      <c r="A70" s="262" t="s">
        <v>152</v>
      </c>
      <c r="B70" s="262"/>
      <c r="C70" s="262"/>
      <c r="D70" s="263">
        <v>38765</v>
      </c>
      <c r="E70" s="264"/>
      <c r="F70" s="265"/>
      <c r="G70" s="257"/>
      <c r="H70" s="106"/>
      <c r="I70" s="261"/>
      <c r="J70" s="226"/>
      <c r="K70" s="226"/>
      <c r="L70" s="226"/>
      <c r="M70" s="226"/>
      <c r="N70" s="226"/>
      <c r="O70" s="226"/>
      <c r="P70" s="227"/>
    </row>
    <row r="71" spans="1:16" ht="9.75" customHeight="1">
      <c r="A71" s="64"/>
      <c r="B71" s="65"/>
      <c r="C71" s="65"/>
      <c r="D71" s="65"/>
      <c r="E71" s="65"/>
      <c r="F71" s="65"/>
      <c r="G71" s="65"/>
      <c r="H71" s="65"/>
      <c r="I71" s="65"/>
      <c r="J71" s="65"/>
      <c r="K71" s="66"/>
      <c r="L71" s="65"/>
      <c r="M71" s="65"/>
      <c r="N71" s="65"/>
      <c r="O71" s="65"/>
      <c r="P71" s="67"/>
    </row>
    <row r="72" spans="1:16" ht="35.25" customHeight="1">
      <c r="A72" s="94" t="s">
        <v>0</v>
      </c>
      <c r="B72" s="94"/>
      <c r="C72" s="107" t="s">
        <v>114</v>
      </c>
      <c r="D72" s="68"/>
      <c r="E72" s="69"/>
      <c r="F72" s="107" t="s">
        <v>115</v>
      </c>
      <c r="G72" s="68"/>
      <c r="H72" s="69"/>
      <c r="I72" s="107" t="s">
        <v>116</v>
      </c>
      <c r="J72" s="68"/>
      <c r="K72" s="95"/>
      <c r="L72" s="69" t="s">
        <v>89</v>
      </c>
      <c r="M72" s="95"/>
      <c r="N72" s="69" t="s">
        <v>43</v>
      </c>
      <c r="O72" s="95"/>
      <c r="P72" s="69" t="s">
        <v>90</v>
      </c>
    </row>
    <row r="73" spans="1:16" ht="24" customHeight="1">
      <c r="A73" s="128" t="s">
        <v>41</v>
      </c>
      <c r="B73" s="117" t="s">
        <v>112</v>
      </c>
      <c r="C73" s="70">
        <v>1</v>
      </c>
      <c r="D73" s="70">
        <v>1</v>
      </c>
      <c r="E73" s="117" t="s">
        <v>113</v>
      </c>
      <c r="F73" s="70">
        <v>2</v>
      </c>
      <c r="G73" s="70">
        <v>1</v>
      </c>
      <c r="H73" s="117" t="s">
        <v>117</v>
      </c>
      <c r="I73" s="70">
        <v>2</v>
      </c>
      <c r="J73" s="70">
        <v>2</v>
      </c>
      <c r="K73" s="96"/>
      <c r="L73" s="71">
        <v>1</v>
      </c>
      <c r="M73" s="96"/>
      <c r="N73" s="72">
        <f aca="true" t="shared" si="8" ref="N73:N81">SUM(C73:L73)</f>
        <v>10</v>
      </c>
      <c r="O73" s="101"/>
      <c r="P73" s="70">
        <f aca="true" t="shared" si="9" ref="P73:P81">RANK(N73,$N$73:$N$81,1)</f>
        <v>1</v>
      </c>
    </row>
    <row r="74" spans="1:16" ht="24" customHeight="1">
      <c r="A74" s="88" t="s">
        <v>48</v>
      </c>
      <c r="B74" s="117" t="s">
        <v>113</v>
      </c>
      <c r="C74" s="70">
        <v>1</v>
      </c>
      <c r="D74" s="70">
        <v>7</v>
      </c>
      <c r="E74" s="117" t="s">
        <v>113</v>
      </c>
      <c r="F74" s="70">
        <v>5</v>
      </c>
      <c r="G74" s="70">
        <v>4</v>
      </c>
      <c r="H74" s="117" t="s">
        <v>117</v>
      </c>
      <c r="I74" s="70">
        <v>1</v>
      </c>
      <c r="J74" s="70">
        <v>1</v>
      </c>
      <c r="K74" s="96"/>
      <c r="L74" s="71">
        <v>2</v>
      </c>
      <c r="M74" s="96"/>
      <c r="N74" s="72">
        <f t="shared" si="8"/>
        <v>21</v>
      </c>
      <c r="O74" s="101"/>
      <c r="P74" s="70">
        <f t="shared" si="9"/>
        <v>2</v>
      </c>
    </row>
    <row r="75" spans="1:16" ht="24" customHeight="1">
      <c r="A75" s="125" t="s">
        <v>107</v>
      </c>
      <c r="B75" s="117" t="s">
        <v>112</v>
      </c>
      <c r="C75" s="70">
        <v>2</v>
      </c>
      <c r="D75" s="70">
        <v>2</v>
      </c>
      <c r="E75" s="117" t="s">
        <v>113</v>
      </c>
      <c r="F75" s="70">
        <v>7</v>
      </c>
      <c r="G75" s="70">
        <v>3</v>
      </c>
      <c r="H75" s="117" t="s">
        <v>113</v>
      </c>
      <c r="I75" s="70">
        <v>4</v>
      </c>
      <c r="J75" s="70">
        <v>6</v>
      </c>
      <c r="K75" s="96"/>
      <c r="L75" s="71">
        <v>2</v>
      </c>
      <c r="M75" s="96"/>
      <c r="N75" s="72">
        <f t="shared" si="8"/>
        <v>26</v>
      </c>
      <c r="O75" s="101"/>
      <c r="P75" s="70">
        <f t="shared" si="9"/>
        <v>3</v>
      </c>
    </row>
    <row r="76" spans="1:16" ht="24" customHeight="1">
      <c r="A76" s="85" t="s">
        <v>108</v>
      </c>
      <c r="B76" s="117" t="s">
        <v>112</v>
      </c>
      <c r="C76" s="70">
        <v>3</v>
      </c>
      <c r="D76" s="70">
        <v>4</v>
      </c>
      <c r="E76" s="117" t="s">
        <v>112</v>
      </c>
      <c r="F76" s="70">
        <v>5</v>
      </c>
      <c r="G76" s="70">
        <v>3</v>
      </c>
      <c r="H76" s="117" t="s">
        <v>112</v>
      </c>
      <c r="I76" s="78">
        <v>11</v>
      </c>
      <c r="J76" s="70">
        <v>5</v>
      </c>
      <c r="K76" s="96"/>
      <c r="L76" s="71"/>
      <c r="M76" s="96"/>
      <c r="N76" s="72">
        <f t="shared" si="8"/>
        <v>31</v>
      </c>
      <c r="O76" s="101"/>
      <c r="P76" s="70">
        <f t="shared" si="9"/>
        <v>4</v>
      </c>
    </row>
    <row r="77" spans="1:16" ht="24" customHeight="1">
      <c r="A77" s="87" t="s">
        <v>78</v>
      </c>
      <c r="B77" s="117" t="s">
        <v>112</v>
      </c>
      <c r="C77" s="70">
        <v>6</v>
      </c>
      <c r="D77" s="70">
        <v>6</v>
      </c>
      <c r="E77" s="117" t="s">
        <v>112</v>
      </c>
      <c r="F77" s="70">
        <v>7</v>
      </c>
      <c r="G77" s="70">
        <v>8</v>
      </c>
      <c r="H77" s="117" t="s">
        <v>113</v>
      </c>
      <c r="I77" s="70">
        <v>3</v>
      </c>
      <c r="J77" s="70">
        <v>2</v>
      </c>
      <c r="K77" s="97"/>
      <c r="L77" s="71"/>
      <c r="M77" s="97"/>
      <c r="N77" s="72">
        <f t="shared" si="8"/>
        <v>32</v>
      </c>
      <c r="O77" s="148"/>
      <c r="P77" s="70">
        <f t="shared" si="9"/>
        <v>5</v>
      </c>
    </row>
    <row r="78" spans="1:16" ht="24" customHeight="1">
      <c r="A78" s="89" t="s">
        <v>29</v>
      </c>
      <c r="B78" s="117" t="s">
        <v>113</v>
      </c>
      <c r="C78" s="70">
        <v>6</v>
      </c>
      <c r="D78" s="70">
        <v>8</v>
      </c>
      <c r="E78" s="117" t="s">
        <v>117</v>
      </c>
      <c r="F78" s="70">
        <v>3</v>
      </c>
      <c r="G78" s="70">
        <v>3</v>
      </c>
      <c r="H78" s="117" t="s">
        <v>117</v>
      </c>
      <c r="I78" s="70">
        <v>6</v>
      </c>
      <c r="J78" s="70">
        <v>8</v>
      </c>
      <c r="K78" s="96"/>
      <c r="L78" s="71">
        <v>2</v>
      </c>
      <c r="M78" s="96"/>
      <c r="N78" s="72">
        <f t="shared" si="8"/>
        <v>36</v>
      </c>
      <c r="O78" s="101"/>
      <c r="P78" s="70">
        <f t="shared" si="9"/>
        <v>6</v>
      </c>
    </row>
    <row r="79" spans="1:16" ht="24" customHeight="1">
      <c r="A79" s="91" t="s">
        <v>50</v>
      </c>
      <c r="B79" s="117" t="s">
        <v>112</v>
      </c>
      <c r="C79" s="70">
        <v>9</v>
      </c>
      <c r="D79" s="70">
        <v>7</v>
      </c>
      <c r="E79" s="117" t="s">
        <v>112</v>
      </c>
      <c r="F79" s="70">
        <v>4</v>
      </c>
      <c r="G79" s="70">
        <v>9</v>
      </c>
      <c r="H79" s="117" t="s">
        <v>117</v>
      </c>
      <c r="I79" s="70">
        <v>5</v>
      </c>
      <c r="J79" s="70">
        <v>4</v>
      </c>
      <c r="K79" s="98"/>
      <c r="L79" s="74">
        <v>1</v>
      </c>
      <c r="M79" s="98"/>
      <c r="N79" s="72">
        <f t="shared" si="8"/>
        <v>39</v>
      </c>
      <c r="O79" s="102"/>
      <c r="P79" s="70">
        <f t="shared" si="9"/>
        <v>7</v>
      </c>
    </row>
    <row r="80" spans="1:16" ht="24" customHeight="1">
      <c r="A80" s="146" t="s">
        <v>79</v>
      </c>
      <c r="B80" s="117" t="s">
        <v>112</v>
      </c>
      <c r="C80" s="70">
        <v>8</v>
      </c>
      <c r="D80" s="70">
        <v>5</v>
      </c>
      <c r="E80" s="117" t="s">
        <v>113</v>
      </c>
      <c r="F80" s="70">
        <v>8</v>
      </c>
      <c r="G80" s="70">
        <v>9</v>
      </c>
      <c r="H80" s="117" t="s">
        <v>117</v>
      </c>
      <c r="I80" s="70">
        <v>7</v>
      </c>
      <c r="J80" s="70">
        <v>7</v>
      </c>
      <c r="K80" s="98"/>
      <c r="L80" s="74"/>
      <c r="M80" s="98"/>
      <c r="N80" s="72">
        <f t="shared" si="8"/>
        <v>44</v>
      </c>
      <c r="O80" s="102"/>
      <c r="P80" s="70">
        <f t="shared" si="9"/>
        <v>8</v>
      </c>
    </row>
    <row r="81" spans="1:16" ht="24" customHeight="1">
      <c r="A81" s="151" t="s">
        <v>49</v>
      </c>
      <c r="B81" s="117" t="s">
        <v>113</v>
      </c>
      <c r="C81" s="70">
        <v>9</v>
      </c>
      <c r="D81" s="70">
        <v>5</v>
      </c>
      <c r="E81" s="117" t="s">
        <v>117</v>
      </c>
      <c r="F81" s="70">
        <v>4</v>
      </c>
      <c r="G81" s="70">
        <v>6</v>
      </c>
      <c r="H81" s="117" t="s">
        <v>117</v>
      </c>
      <c r="I81" s="73">
        <v>11</v>
      </c>
      <c r="J81" s="73">
        <v>11</v>
      </c>
      <c r="K81" s="98"/>
      <c r="L81" s="74">
        <v>1</v>
      </c>
      <c r="M81" s="98"/>
      <c r="N81" s="72">
        <f t="shared" si="8"/>
        <v>47</v>
      </c>
      <c r="O81" s="102"/>
      <c r="P81" s="70">
        <f t="shared" si="9"/>
        <v>9</v>
      </c>
    </row>
    <row r="82" spans="1:16" ht="19.5" customHeight="1">
      <c r="A82" s="75" t="s">
        <v>91</v>
      </c>
      <c r="B82" s="104"/>
      <c r="D82" s="76"/>
      <c r="E82" s="76"/>
      <c r="F82" s="76"/>
      <c r="G82" s="76"/>
      <c r="H82" s="76"/>
      <c r="I82" s="76"/>
      <c r="J82" s="76"/>
      <c r="K82" s="76"/>
      <c r="L82" s="76"/>
      <c r="M82" s="76"/>
      <c r="N82" s="76"/>
      <c r="O82" s="76"/>
      <c r="P82" s="76"/>
    </row>
    <row r="83" spans="3:14" ht="24" customHeight="1">
      <c r="C83" s="73" t="s">
        <v>92</v>
      </c>
      <c r="D83" s="77" t="s">
        <v>93</v>
      </c>
      <c r="F83" s="78" t="s">
        <v>94</v>
      </c>
      <c r="G83" s="79" t="s">
        <v>95</v>
      </c>
      <c r="I83" s="80"/>
      <c r="M83" s="80"/>
      <c r="N83" s="80"/>
    </row>
    <row r="84" spans="3:14" ht="24" customHeight="1">
      <c r="C84" s="70">
        <v>11</v>
      </c>
      <c r="D84" s="70">
        <v>12</v>
      </c>
      <c r="E84" s="80"/>
      <c r="F84" s="70">
        <v>11</v>
      </c>
      <c r="G84" s="70">
        <v>11</v>
      </c>
      <c r="H84" s="80"/>
      <c r="I84" s="80"/>
      <c r="L84" s="81"/>
      <c r="M84" s="80"/>
      <c r="N84" s="80"/>
    </row>
    <row r="85" spans="4:14" ht="27" customHeight="1">
      <c r="D85" s="80"/>
      <c r="E85" s="80"/>
      <c r="F85" s="81"/>
      <c r="G85" s="80"/>
      <c r="H85" s="80"/>
      <c r="I85" s="80"/>
      <c r="L85" s="81"/>
      <c r="M85" s="80"/>
      <c r="N85" s="80"/>
    </row>
    <row r="86" spans="1:16" ht="15.75" customHeight="1">
      <c r="A86" s="252" t="s">
        <v>87</v>
      </c>
      <c r="B86" s="252"/>
      <c r="C86" s="252"/>
      <c r="D86" s="253" t="s">
        <v>88</v>
      </c>
      <c r="E86" s="254"/>
      <c r="F86" s="255"/>
      <c r="G86" s="256" t="s">
        <v>47</v>
      </c>
      <c r="H86" s="105"/>
      <c r="I86" s="258"/>
      <c r="J86" s="259"/>
      <c r="K86" s="259"/>
      <c r="L86" s="259"/>
      <c r="M86" s="259"/>
      <c r="N86" s="259"/>
      <c r="O86" s="259"/>
      <c r="P86" s="260"/>
    </row>
    <row r="87" spans="1:16" ht="30.75" customHeight="1">
      <c r="A87" s="262" t="s">
        <v>142</v>
      </c>
      <c r="B87" s="262"/>
      <c r="C87" s="262"/>
      <c r="D87" s="263">
        <v>38695</v>
      </c>
      <c r="E87" s="264"/>
      <c r="F87" s="265"/>
      <c r="G87" s="257"/>
      <c r="H87" s="106"/>
      <c r="I87" s="261"/>
      <c r="J87" s="226"/>
      <c r="K87" s="226"/>
      <c r="L87" s="226"/>
      <c r="M87" s="226"/>
      <c r="N87" s="226"/>
      <c r="O87" s="226"/>
      <c r="P87" s="227"/>
    </row>
    <row r="88" spans="1:16" ht="9.75" customHeight="1">
      <c r="A88" s="64"/>
      <c r="B88" s="65"/>
      <c r="C88" s="65"/>
      <c r="D88" s="65"/>
      <c r="E88" s="65"/>
      <c r="F88" s="65"/>
      <c r="G88" s="65"/>
      <c r="H88" s="65"/>
      <c r="I88" s="65"/>
      <c r="J88" s="65"/>
      <c r="K88" s="66"/>
      <c r="L88" s="65"/>
      <c r="M88" s="65"/>
      <c r="N88" s="65"/>
      <c r="O88" s="65"/>
      <c r="P88" s="67"/>
    </row>
    <row r="89" spans="1:16" ht="35.25" customHeight="1">
      <c r="A89" s="94" t="s">
        <v>0</v>
      </c>
      <c r="B89" s="94"/>
      <c r="C89" s="107" t="s">
        <v>114</v>
      </c>
      <c r="D89" s="68"/>
      <c r="E89" s="69"/>
      <c r="F89" s="107" t="s">
        <v>115</v>
      </c>
      <c r="G89" s="68"/>
      <c r="H89" s="69"/>
      <c r="I89" s="107" t="s">
        <v>116</v>
      </c>
      <c r="J89" s="68"/>
      <c r="K89" s="95"/>
      <c r="L89" s="69" t="s">
        <v>89</v>
      </c>
      <c r="M89" s="95"/>
      <c r="N89" s="69" t="s">
        <v>43</v>
      </c>
      <c r="O89" s="95"/>
      <c r="P89" s="69" t="s">
        <v>90</v>
      </c>
    </row>
    <row r="90" spans="1:16" ht="24" customHeight="1">
      <c r="A90" s="150" t="s">
        <v>48</v>
      </c>
      <c r="B90" s="117" t="s">
        <v>112</v>
      </c>
      <c r="C90" s="70">
        <v>3</v>
      </c>
      <c r="D90" s="70">
        <v>4</v>
      </c>
      <c r="E90" s="117" t="s">
        <v>117</v>
      </c>
      <c r="F90" s="70">
        <v>1</v>
      </c>
      <c r="G90" s="70">
        <v>1</v>
      </c>
      <c r="H90" s="117" t="s">
        <v>117</v>
      </c>
      <c r="I90" s="70">
        <v>8</v>
      </c>
      <c r="J90" s="70">
        <v>3</v>
      </c>
      <c r="K90" s="96"/>
      <c r="L90" s="71"/>
      <c r="M90" s="96"/>
      <c r="N90" s="72">
        <f aca="true" t="shared" si="10" ref="N90:N99">SUM(C90:L90)</f>
        <v>20</v>
      </c>
      <c r="O90" s="101"/>
      <c r="P90" s="70">
        <f>RANK(N90,$N$90:$N$99,1)</f>
        <v>1</v>
      </c>
    </row>
    <row r="91" spans="1:16" ht="24" customHeight="1">
      <c r="A91" s="87" t="s">
        <v>78</v>
      </c>
      <c r="B91" s="117" t="s">
        <v>113</v>
      </c>
      <c r="C91" s="70">
        <v>1</v>
      </c>
      <c r="D91" s="70">
        <v>2</v>
      </c>
      <c r="E91" s="117" t="s">
        <v>113</v>
      </c>
      <c r="F91" s="70">
        <v>8</v>
      </c>
      <c r="G91" s="70">
        <v>7</v>
      </c>
      <c r="H91" s="117" t="s">
        <v>117</v>
      </c>
      <c r="I91" s="70">
        <v>2</v>
      </c>
      <c r="J91" s="70">
        <v>2</v>
      </c>
      <c r="K91" s="97"/>
      <c r="L91" s="71"/>
      <c r="M91" s="97"/>
      <c r="N91" s="72">
        <f t="shared" si="10"/>
        <v>22</v>
      </c>
      <c r="O91" s="126"/>
      <c r="P91" s="70">
        <f>RANK(N91,$N$90:$N$99,1)</f>
        <v>2</v>
      </c>
    </row>
    <row r="92" spans="1:16" ht="24" customHeight="1">
      <c r="A92" s="89" t="s">
        <v>29</v>
      </c>
      <c r="B92" s="117" t="s">
        <v>112</v>
      </c>
      <c r="C92" s="70">
        <v>2</v>
      </c>
      <c r="D92" s="70">
        <v>6</v>
      </c>
      <c r="E92" s="117" t="s">
        <v>113</v>
      </c>
      <c r="F92" s="78">
        <v>11</v>
      </c>
      <c r="G92" s="70">
        <v>3</v>
      </c>
      <c r="H92" s="117" t="s">
        <v>113</v>
      </c>
      <c r="I92" s="70">
        <v>3</v>
      </c>
      <c r="J92" s="70">
        <v>6</v>
      </c>
      <c r="K92" s="96"/>
      <c r="L92" s="71">
        <v>1</v>
      </c>
      <c r="M92" s="96"/>
      <c r="N92" s="72">
        <f t="shared" si="10"/>
        <v>32</v>
      </c>
      <c r="O92" s="101"/>
      <c r="P92" s="70">
        <f>RANK(N92,$N$90:$N$99,1)</f>
        <v>3</v>
      </c>
    </row>
    <row r="93" spans="1:16" ht="24" customHeight="1">
      <c r="A93" s="91" t="s">
        <v>50</v>
      </c>
      <c r="B93" s="117" t="s">
        <v>112</v>
      </c>
      <c r="C93" s="70">
        <v>9</v>
      </c>
      <c r="D93" s="70">
        <v>9</v>
      </c>
      <c r="E93" s="117" t="s">
        <v>112</v>
      </c>
      <c r="F93" s="70">
        <v>7</v>
      </c>
      <c r="G93" s="70">
        <v>5</v>
      </c>
      <c r="H93" s="117" t="s">
        <v>113</v>
      </c>
      <c r="I93" s="70">
        <v>2</v>
      </c>
      <c r="J93" s="70">
        <v>1</v>
      </c>
      <c r="K93" s="96"/>
      <c r="L93" s="71">
        <v>1</v>
      </c>
      <c r="M93" s="96"/>
      <c r="N93" s="72">
        <f t="shared" si="10"/>
        <v>34</v>
      </c>
      <c r="O93" s="101"/>
      <c r="P93" s="70">
        <f>RANK(N93,$N$90:$N$99,1)</f>
        <v>4</v>
      </c>
    </row>
    <row r="94" spans="1:16" ht="24" customHeight="1">
      <c r="A94" s="145" t="s">
        <v>41</v>
      </c>
      <c r="B94" s="117" t="s">
        <v>112</v>
      </c>
      <c r="C94" s="70">
        <v>5</v>
      </c>
      <c r="D94" s="70">
        <v>2</v>
      </c>
      <c r="E94" s="117" t="s">
        <v>117</v>
      </c>
      <c r="F94" s="70">
        <v>4</v>
      </c>
      <c r="G94" s="70">
        <v>6</v>
      </c>
      <c r="H94" s="117" t="s">
        <v>117</v>
      </c>
      <c r="I94" s="70">
        <v>6</v>
      </c>
      <c r="J94" s="70">
        <v>7</v>
      </c>
      <c r="K94" s="96"/>
      <c r="L94" s="71">
        <v>4</v>
      </c>
      <c r="M94" s="96"/>
      <c r="N94" s="72">
        <f t="shared" si="10"/>
        <v>34</v>
      </c>
      <c r="O94" s="102"/>
      <c r="P94" s="70">
        <v>5</v>
      </c>
    </row>
    <row r="95" spans="1:16" ht="24" customHeight="1">
      <c r="A95" s="146" t="s">
        <v>79</v>
      </c>
      <c r="B95" s="117" t="s">
        <v>113</v>
      </c>
      <c r="C95" s="70">
        <v>4</v>
      </c>
      <c r="D95" s="70">
        <v>4</v>
      </c>
      <c r="E95" s="117" t="s">
        <v>113</v>
      </c>
      <c r="F95" s="70">
        <v>5</v>
      </c>
      <c r="G95" s="70">
        <v>5</v>
      </c>
      <c r="H95" s="117" t="s">
        <v>113</v>
      </c>
      <c r="I95" s="70">
        <v>6</v>
      </c>
      <c r="J95" s="73">
        <v>11</v>
      </c>
      <c r="K95" s="96"/>
      <c r="L95" s="71"/>
      <c r="M95" s="96"/>
      <c r="N95" s="72">
        <f t="shared" si="10"/>
        <v>35</v>
      </c>
      <c r="O95" s="101"/>
      <c r="P95" s="70">
        <f>RANK(N95,$N$90:$N$99,1)</f>
        <v>6</v>
      </c>
    </row>
    <row r="96" spans="1:16" ht="24" customHeight="1">
      <c r="A96" s="125" t="s">
        <v>107</v>
      </c>
      <c r="B96" s="117" t="s">
        <v>112</v>
      </c>
      <c r="C96" s="70">
        <v>1</v>
      </c>
      <c r="D96" s="70">
        <v>1</v>
      </c>
      <c r="E96" s="117" t="s">
        <v>117</v>
      </c>
      <c r="F96" s="70">
        <v>10</v>
      </c>
      <c r="G96" s="70">
        <v>8</v>
      </c>
      <c r="H96" s="117" t="s">
        <v>117</v>
      </c>
      <c r="I96" s="70">
        <v>3</v>
      </c>
      <c r="J96" s="77">
        <v>12</v>
      </c>
      <c r="K96" s="98"/>
      <c r="L96" s="74">
        <v>1</v>
      </c>
      <c r="M96" s="98"/>
      <c r="N96" s="72">
        <f t="shared" si="10"/>
        <v>36</v>
      </c>
      <c r="O96" s="102"/>
      <c r="P96" s="70">
        <f>RANK(N96,$N$90:$N$99,1)</f>
        <v>7</v>
      </c>
    </row>
    <row r="97" spans="1:16" ht="24" customHeight="1">
      <c r="A97" s="85" t="s">
        <v>108</v>
      </c>
      <c r="B97" s="117" t="s">
        <v>112</v>
      </c>
      <c r="C97" s="70">
        <v>6</v>
      </c>
      <c r="D97" s="70">
        <v>3</v>
      </c>
      <c r="E97" s="117" t="s">
        <v>112</v>
      </c>
      <c r="F97" s="70">
        <v>8</v>
      </c>
      <c r="G97" s="70">
        <v>8</v>
      </c>
      <c r="H97" s="117" t="s">
        <v>112</v>
      </c>
      <c r="I97" s="70">
        <v>4</v>
      </c>
      <c r="J97" s="70">
        <v>7</v>
      </c>
      <c r="K97" s="98"/>
      <c r="L97" s="74"/>
      <c r="M97" s="98"/>
      <c r="N97" s="72">
        <f t="shared" si="10"/>
        <v>36</v>
      </c>
      <c r="O97" s="102"/>
      <c r="P97" s="70">
        <v>8</v>
      </c>
    </row>
    <row r="98" spans="1:16" ht="24" customHeight="1">
      <c r="A98" s="151" t="s">
        <v>49</v>
      </c>
      <c r="B98" s="117" t="s">
        <v>117</v>
      </c>
      <c r="C98" s="70">
        <v>7</v>
      </c>
      <c r="D98" s="70">
        <v>9</v>
      </c>
      <c r="E98" s="117" t="s">
        <v>117</v>
      </c>
      <c r="F98" s="70">
        <v>5</v>
      </c>
      <c r="G98" s="70">
        <v>4</v>
      </c>
      <c r="H98" s="117" t="s">
        <v>117</v>
      </c>
      <c r="I98" s="70">
        <v>9</v>
      </c>
      <c r="J98" s="70">
        <v>10</v>
      </c>
      <c r="K98" s="98"/>
      <c r="L98" s="74"/>
      <c r="M98" s="98"/>
      <c r="N98" s="72">
        <f t="shared" si="10"/>
        <v>44</v>
      </c>
      <c r="O98" s="102"/>
      <c r="P98" s="70">
        <f>RANK(N98,$N$90:$N$99,1)</f>
        <v>9</v>
      </c>
    </row>
    <row r="99" spans="1:16" ht="24" customHeight="1">
      <c r="A99" s="92" t="s">
        <v>106</v>
      </c>
      <c r="B99" s="117" t="s">
        <v>112</v>
      </c>
      <c r="C99" s="73">
        <v>11</v>
      </c>
      <c r="D99" s="73">
        <v>11</v>
      </c>
      <c r="E99" s="117" t="s">
        <v>113</v>
      </c>
      <c r="F99" s="73">
        <v>11</v>
      </c>
      <c r="G99" s="73">
        <v>11</v>
      </c>
      <c r="H99" s="117" t="s">
        <v>113</v>
      </c>
      <c r="I99" s="70">
        <v>7</v>
      </c>
      <c r="J99" s="70">
        <v>8</v>
      </c>
      <c r="K99" s="99"/>
      <c r="L99" s="71"/>
      <c r="M99" s="100"/>
      <c r="N99" s="72">
        <f t="shared" si="10"/>
        <v>59</v>
      </c>
      <c r="O99" s="102"/>
      <c r="P99" s="70">
        <f>RANK(N99,$N$90:$N$99,1)</f>
        <v>10</v>
      </c>
    </row>
    <row r="100" spans="1:16" ht="19.5" customHeight="1">
      <c r="A100" s="75" t="s">
        <v>91</v>
      </c>
      <c r="B100" s="104"/>
      <c r="D100" s="76"/>
      <c r="E100" s="76"/>
      <c r="F100" s="76"/>
      <c r="G100" s="76"/>
      <c r="H100" s="76"/>
      <c r="I100" s="76"/>
      <c r="J100" s="76"/>
      <c r="K100" s="76"/>
      <c r="L100" s="76"/>
      <c r="M100" s="76"/>
      <c r="N100" s="76"/>
      <c r="O100" s="76"/>
      <c r="P100" s="76"/>
    </row>
    <row r="101" spans="3:14" ht="24" customHeight="1">
      <c r="C101" s="73" t="s">
        <v>92</v>
      </c>
      <c r="D101" s="77" t="s">
        <v>93</v>
      </c>
      <c r="F101" s="78" t="s">
        <v>94</v>
      </c>
      <c r="G101" s="79" t="s">
        <v>95</v>
      </c>
      <c r="I101" s="80"/>
      <c r="M101" s="80"/>
      <c r="N101" s="80"/>
    </row>
    <row r="102" spans="3:14" ht="24" customHeight="1">
      <c r="C102" s="70">
        <v>11</v>
      </c>
      <c r="D102" s="70">
        <v>12</v>
      </c>
      <c r="E102" s="80"/>
      <c r="F102" s="70">
        <v>11</v>
      </c>
      <c r="G102" s="70">
        <v>11</v>
      </c>
      <c r="H102" s="80"/>
      <c r="I102" s="80"/>
      <c r="L102" s="81"/>
      <c r="M102" s="80"/>
      <c r="N102" s="80"/>
    </row>
    <row r="104" spans="1:16" ht="15.75" customHeight="1">
      <c r="A104" s="253" t="s">
        <v>87</v>
      </c>
      <c r="B104" s="254"/>
      <c r="C104" s="272"/>
      <c r="D104" s="253" t="s">
        <v>88</v>
      </c>
      <c r="E104" s="254"/>
      <c r="F104" s="272"/>
      <c r="G104" s="256" t="s">
        <v>47</v>
      </c>
      <c r="H104" s="105"/>
      <c r="I104" s="258"/>
      <c r="J104" s="266"/>
      <c r="K104" s="266"/>
      <c r="L104" s="266"/>
      <c r="M104" s="266"/>
      <c r="N104" s="266"/>
      <c r="O104" s="266"/>
      <c r="P104" s="267"/>
    </row>
    <row r="105" spans="1:16" ht="30.75" customHeight="1">
      <c r="A105" s="273" t="s">
        <v>141</v>
      </c>
      <c r="B105" s="274"/>
      <c r="C105" s="275"/>
      <c r="D105" s="263">
        <v>38667</v>
      </c>
      <c r="E105" s="264"/>
      <c r="F105" s="276"/>
      <c r="G105" s="271"/>
      <c r="H105" s="106"/>
      <c r="I105" s="268"/>
      <c r="J105" s="269"/>
      <c r="K105" s="269"/>
      <c r="L105" s="269"/>
      <c r="M105" s="269"/>
      <c r="N105" s="269"/>
      <c r="O105" s="269"/>
      <c r="P105" s="270"/>
    </row>
    <row r="106" spans="1:16" ht="9.75" customHeight="1">
      <c r="A106" s="64"/>
      <c r="B106" s="65"/>
      <c r="C106" s="65"/>
      <c r="D106" s="65"/>
      <c r="E106" s="65"/>
      <c r="F106" s="65"/>
      <c r="G106" s="65"/>
      <c r="H106" s="65"/>
      <c r="I106" s="65"/>
      <c r="J106" s="65"/>
      <c r="K106" s="66"/>
      <c r="L106" s="65"/>
      <c r="M106" s="65"/>
      <c r="N106" s="65"/>
      <c r="O106" s="65"/>
      <c r="P106" s="67"/>
    </row>
    <row r="107" spans="1:16" ht="35.25" customHeight="1">
      <c r="A107" s="94" t="s">
        <v>0</v>
      </c>
      <c r="B107" s="94"/>
      <c r="C107" s="107" t="s">
        <v>114</v>
      </c>
      <c r="D107" s="68"/>
      <c r="E107" s="69"/>
      <c r="F107" s="107" t="s">
        <v>115</v>
      </c>
      <c r="G107" s="68"/>
      <c r="H107" s="69"/>
      <c r="I107" s="107" t="s">
        <v>116</v>
      </c>
      <c r="J107" s="68"/>
      <c r="K107" s="95"/>
      <c r="L107" s="69" t="s">
        <v>89</v>
      </c>
      <c r="M107" s="95"/>
      <c r="N107" s="69" t="s">
        <v>43</v>
      </c>
      <c r="O107" s="95"/>
      <c r="P107" s="69" t="s">
        <v>90</v>
      </c>
    </row>
    <row r="108" spans="1:16" ht="24" customHeight="1">
      <c r="A108" s="141" t="s">
        <v>107</v>
      </c>
      <c r="B108" s="117" t="s">
        <v>113</v>
      </c>
      <c r="C108" s="70">
        <v>1</v>
      </c>
      <c r="D108" s="70">
        <v>2</v>
      </c>
      <c r="E108" s="117" t="s">
        <v>113</v>
      </c>
      <c r="F108" s="70">
        <v>6</v>
      </c>
      <c r="G108" s="70">
        <v>1</v>
      </c>
      <c r="H108" s="117" t="s">
        <v>113</v>
      </c>
      <c r="I108" s="70">
        <v>4</v>
      </c>
      <c r="J108" s="70">
        <v>3</v>
      </c>
      <c r="K108" s="96"/>
      <c r="L108" s="71"/>
      <c r="M108" s="96"/>
      <c r="N108" s="72">
        <f aca="true" t="shared" si="11" ref="N108:N117">SUM(C108:L108)</f>
        <v>17</v>
      </c>
      <c r="O108" s="101"/>
      <c r="P108" s="70">
        <f>RANK(N108,$N$108:$N$117,1)</f>
        <v>1</v>
      </c>
    </row>
    <row r="109" spans="1:16" ht="24" customHeight="1">
      <c r="A109" s="88" t="s">
        <v>48</v>
      </c>
      <c r="B109" s="117" t="s">
        <v>112</v>
      </c>
      <c r="C109" s="70">
        <v>2</v>
      </c>
      <c r="D109" s="70">
        <v>1</v>
      </c>
      <c r="E109" s="117" t="s">
        <v>113</v>
      </c>
      <c r="F109" s="70">
        <v>8</v>
      </c>
      <c r="G109" s="70">
        <v>4</v>
      </c>
      <c r="H109" s="117" t="s">
        <v>113</v>
      </c>
      <c r="I109" s="70">
        <v>9</v>
      </c>
      <c r="J109" s="70">
        <v>6</v>
      </c>
      <c r="K109" s="96"/>
      <c r="L109" s="71"/>
      <c r="M109" s="96"/>
      <c r="N109" s="72">
        <f t="shared" si="11"/>
        <v>30</v>
      </c>
      <c r="O109" s="101"/>
      <c r="P109" s="70">
        <f>RANK(N109,$N$108:$N$117,1)</f>
        <v>2</v>
      </c>
    </row>
    <row r="110" spans="1:16" ht="24" customHeight="1">
      <c r="A110" s="86" t="s">
        <v>49</v>
      </c>
      <c r="B110" s="116" t="s">
        <v>113</v>
      </c>
      <c r="C110" s="142">
        <v>2</v>
      </c>
      <c r="D110" s="70">
        <v>9</v>
      </c>
      <c r="E110" s="117" t="s">
        <v>113</v>
      </c>
      <c r="F110" s="70">
        <v>5</v>
      </c>
      <c r="G110" s="70">
        <v>6</v>
      </c>
      <c r="H110" s="117" t="s">
        <v>113</v>
      </c>
      <c r="I110" s="70">
        <v>7</v>
      </c>
      <c r="J110" s="142">
        <v>3</v>
      </c>
      <c r="K110" s="96"/>
      <c r="L110" s="71"/>
      <c r="M110" s="96"/>
      <c r="N110" s="72">
        <f t="shared" si="11"/>
        <v>32</v>
      </c>
      <c r="O110" s="101"/>
      <c r="P110" s="70">
        <f>RANK(N110,$N$108:$N$117,1)</f>
        <v>3</v>
      </c>
    </row>
    <row r="111" spans="1:16" ht="24" customHeight="1">
      <c r="A111" s="85" t="s">
        <v>108</v>
      </c>
      <c r="B111" s="117" t="s">
        <v>112</v>
      </c>
      <c r="C111" s="70">
        <v>9</v>
      </c>
      <c r="D111" s="70">
        <v>6</v>
      </c>
      <c r="E111" s="117" t="s">
        <v>117</v>
      </c>
      <c r="F111" s="70">
        <v>4</v>
      </c>
      <c r="G111" s="142">
        <v>4</v>
      </c>
      <c r="H111" s="117" t="s">
        <v>117</v>
      </c>
      <c r="I111" s="70">
        <v>6</v>
      </c>
      <c r="J111" s="142">
        <v>2</v>
      </c>
      <c r="K111" s="96"/>
      <c r="L111" s="71">
        <v>1</v>
      </c>
      <c r="M111" s="96"/>
      <c r="N111" s="72">
        <f t="shared" si="11"/>
        <v>32</v>
      </c>
      <c r="O111" s="101"/>
      <c r="P111" s="70">
        <v>4</v>
      </c>
    </row>
    <row r="112" spans="1:16" ht="24" customHeight="1">
      <c r="A112" s="143" t="s">
        <v>106</v>
      </c>
      <c r="B112" s="117" t="s">
        <v>113</v>
      </c>
      <c r="C112" s="70">
        <v>5</v>
      </c>
      <c r="D112" s="70">
        <v>7</v>
      </c>
      <c r="E112" s="117" t="s">
        <v>113</v>
      </c>
      <c r="F112" s="70">
        <v>7</v>
      </c>
      <c r="G112" s="70">
        <v>10</v>
      </c>
      <c r="H112" s="117" t="s">
        <v>117</v>
      </c>
      <c r="I112" s="70">
        <v>3</v>
      </c>
      <c r="J112" s="70">
        <v>1</v>
      </c>
      <c r="K112" s="97"/>
      <c r="L112" s="71">
        <v>2</v>
      </c>
      <c r="M112" s="144"/>
      <c r="N112" s="72">
        <f t="shared" si="11"/>
        <v>35</v>
      </c>
      <c r="O112" s="102"/>
      <c r="P112" s="70">
        <f>RANK(N112,$N$108:$N$117,1)</f>
        <v>5</v>
      </c>
    </row>
    <row r="113" spans="1:16" ht="24" customHeight="1">
      <c r="A113" s="89" t="s">
        <v>29</v>
      </c>
      <c r="B113" s="117" t="s">
        <v>112</v>
      </c>
      <c r="C113" s="70">
        <v>8</v>
      </c>
      <c r="D113" s="70">
        <v>4</v>
      </c>
      <c r="E113" s="117" t="s">
        <v>112</v>
      </c>
      <c r="F113" s="70">
        <v>5</v>
      </c>
      <c r="G113" s="70">
        <v>7</v>
      </c>
      <c r="H113" s="117" t="s">
        <v>117</v>
      </c>
      <c r="I113" s="70">
        <v>1</v>
      </c>
      <c r="J113" s="70">
        <v>10</v>
      </c>
      <c r="K113" s="96"/>
      <c r="L113" s="71">
        <v>2</v>
      </c>
      <c r="M113" s="96"/>
      <c r="N113" s="72">
        <f t="shared" si="11"/>
        <v>37</v>
      </c>
      <c r="O113" s="101"/>
      <c r="P113" s="70">
        <f>RANK(N113,$N$108:$N$117,1)</f>
        <v>6</v>
      </c>
    </row>
    <row r="114" spans="1:16" ht="24" customHeight="1">
      <c r="A114" s="145" t="s">
        <v>41</v>
      </c>
      <c r="B114" s="117" t="s">
        <v>112</v>
      </c>
      <c r="C114" s="70">
        <v>11</v>
      </c>
      <c r="D114" s="70">
        <v>11</v>
      </c>
      <c r="E114" s="117" t="s">
        <v>112</v>
      </c>
      <c r="F114" s="142">
        <v>1</v>
      </c>
      <c r="G114" s="70">
        <v>3</v>
      </c>
      <c r="H114" s="117" t="s">
        <v>113</v>
      </c>
      <c r="I114" s="70">
        <v>3</v>
      </c>
      <c r="J114" s="70">
        <v>8</v>
      </c>
      <c r="K114" s="98"/>
      <c r="L114" s="74">
        <v>2</v>
      </c>
      <c r="M114" s="98"/>
      <c r="N114" s="72">
        <f t="shared" si="11"/>
        <v>39</v>
      </c>
      <c r="O114" s="102"/>
      <c r="P114" s="70">
        <f>RANK(N114,$N$108:$N$117,1)</f>
        <v>7</v>
      </c>
    </row>
    <row r="115" spans="1:16" ht="24" customHeight="1">
      <c r="A115" s="146" t="s">
        <v>79</v>
      </c>
      <c r="B115" s="117" t="s">
        <v>112</v>
      </c>
      <c r="C115" s="70">
        <v>6</v>
      </c>
      <c r="D115" s="70">
        <v>9</v>
      </c>
      <c r="E115" s="117" t="s">
        <v>112</v>
      </c>
      <c r="F115" s="70">
        <v>3</v>
      </c>
      <c r="G115" s="142">
        <v>2</v>
      </c>
      <c r="H115" s="117" t="s">
        <v>117</v>
      </c>
      <c r="I115" s="70">
        <v>10</v>
      </c>
      <c r="J115" s="70">
        <v>9</v>
      </c>
      <c r="K115" s="98"/>
      <c r="L115" s="74"/>
      <c r="M115" s="98"/>
      <c r="N115" s="72">
        <f t="shared" si="11"/>
        <v>39</v>
      </c>
      <c r="O115" s="102"/>
      <c r="P115" s="70">
        <v>8</v>
      </c>
    </row>
    <row r="116" spans="1:16" ht="24" customHeight="1">
      <c r="A116" s="147" t="s">
        <v>78</v>
      </c>
      <c r="B116" s="117" t="s">
        <v>112</v>
      </c>
      <c r="C116" s="70">
        <v>7</v>
      </c>
      <c r="D116" s="70">
        <v>8</v>
      </c>
      <c r="E116" s="117" t="s">
        <v>117</v>
      </c>
      <c r="F116" s="142">
        <v>2</v>
      </c>
      <c r="G116" s="70">
        <v>8</v>
      </c>
      <c r="H116" s="117" t="s">
        <v>117</v>
      </c>
      <c r="I116" s="70">
        <v>8</v>
      </c>
      <c r="J116" s="70">
        <v>7</v>
      </c>
      <c r="K116" s="99"/>
      <c r="L116" s="74"/>
      <c r="M116" s="99"/>
      <c r="N116" s="72">
        <f t="shared" si="11"/>
        <v>40</v>
      </c>
      <c r="O116" s="148"/>
      <c r="P116" s="70">
        <f>RANK(N116,$N$108:$N$117,1)</f>
        <v>9</v>
      </c>
    </row>
    <row r="117" spans="1:16" ht="24" customHeight="1">
      <c r="A117" s="149" t="s">
        <v>50</v>
      </c>
      <c r="B117" s="117" t="s">
        <v>112</v>
      </c>
      <c r="C117" s="142">
        <v>4</v>
      </c>
      <c r="D117" s="70">
        <v>5</v>
      </c>
      <c r="E117" s="117" t="s">
        <v>113</v>
      </c>
      <c r="F117" s="70">
        <v>10</v>
      </c>
      <c r="G117" s="70">
        <v>5</v>
      </c>
      <c r="H117" s="117" t="s">
        <v>117</v>
      </c>
      <c r="I117" s="70">
        <v>9</v>
      </c>
      <c r="J117" s="70">
        <v>5</v>
      </c>
      <c r="K117" s="98"/>
      <c r="L117" s="71">
        <v>2</v>
      </c>
      <c r="M117" s="98"/>
      <c r="N117" s="72">
        <f t="shared" si="11"/>
        <v>40</v>
      </c>
      <c r="O117" s="102"/>
      <c r="P117" s="70">
        <v>10</v>
      </c>
    </row>
    <row r="118" spans="4:14" ht="27" customHeight="1">
      <c r="D118" s="80"/>
      <c r="E118" s="80"/>
      <c r="F118" s="81"/>
      <c r="G118" s="80"/>
      <c r="H118" s="80"/>
      <c r="I118" s="80"/>
      <c r="L118" s="81"/>
      <c r="M118" s="80"/>
      <c r="N118" s="80"/>
    </row>
    <row r="119" spans="1:16" ht="15.75" customHeight="1">
      <c r="A119" s="252" t="s">
        <v>87</v>
      </c>
      <c r="B119" s="252"/>
      <c r="C119" s="252"/>
      <c r="D119" s="253" t="s">
        <v>88</v>
      </c>
      <c r="E119" s="254"/>
      <c r="F119" s="255"/>
      <c r="G119" s="256" t="s">
        <v>47</v>
      </c>
      <c r="H119" s="105"/>
      <c r="I119" s="258" t="s">
        <v>121</v>
      </c>
      <c r="J119" s="259"/>
      <c r="K119" s="259"/>
      <c r="L119" s="259"/>
      <c r="M119" s="259"/>
      <c r="N119" s="259"/>
      <c r="O119" s="259"/>
      <c r="P119" s="260"/>
    </row>
    <row r="120" spans="1:16" ht="30.75" customHeight="1">
      <c r="A120" s="262" t="s">
        <v>105</v>
      </c>
      <c r="B120" s="262"/>
      <c r="C120" s="262"/>
      <c r="D120" s="263">
        <v>38632</v>
      </c>
      <c r="E120" s="264"/>
      <c r="F120" s="265"/>
      <c r="G120" s="257"/>
      <c r="H120" s="106"/>
      <c r="I120" s="261"/>
      <c r="J120" s="226"/>
      <c r="K120" s="226"/>
      <c r="L120" s="226"/>
      <c r="M120" s="226"/>
      <c r="N120" s="226"/>
      <c r="O120" s="226"/>
      <c r="P120" s="227"/>
    </row>
    <row r="121" spans="1:16" ht="9.75" customHeight="1">
      <c r="A121" s="64"/>
      <c r="B121" s="65"/>
      <c r="C121" s="65"/>
      <c r="D121" s="65"/>
      <c r="E121" s="65"/>
      <c r="F121" s="65"/>
      <c r="G121" s="65"/>
      <c r="H121" s="65"/>
      <c r="I121" s="65"/>
      <c r="J121" s="65"/>
      <c r="K121" s="66"/>
      <c r="L121" s="65"/>
      <c r="M121" s="65"/>
      <c r="N121" s="65"/>
      <c r="O121" s="65"/>
      <c r="P121" s="67"/>
    </row>
    <row r="122" spans="1:16" ht="35.25" customHeight="1">
      <c r="A122" s="94" t="s">
        <v>0</v>
      </c>
      <c r="B122" s="94"/>
      <c r="C122" s="107" t="s">
        <v>114</v>
      </c>
      <c r="D122" s="68"/>
      <c r="E122" s="69"/>
      <c r="F122" s="107" t="s">
        <v>115</v>
      </c>
      <c r="G122" s="68"/>
      <c r="H122" s="69"/>
      <c r="I122" s="107" t="s">
        <v>116</v>
      </c>
      <c r="J122" s="68"/>
      <c r="K122" s="95"/>
      <c r="L122" s="69" t="s">
        <v>89</v>
      </c>
      <c r="M122" s="95"/>
      <c r="N122" s="69" t="s">
        <v>43</v>
      </c>
      <c r="O122" s="95"/>
      <c r="P122" s="69" t="s">
        <v>90</v>
      </c>
    </row>
    <row r="123" spans="1:16" ht="24" customHeight="1">
      <c r="A123" s="128" t="s">
        <v>41</v>
      </c>
      <c r="B123" s="116" t="s">
        <v>112</v>
      </c>
      <c r="C123" s="70">
        <v>1</v>
      </c>
      <c r="D123" s="70">
        <v>1</v>
      </c>
      <c r="E123" s="117" t="s">
        <v>112</v>
      </c>
      <c r="F123" s="70">
        <v>8</v>
      </c>
      <c r="G123" s="70">
        <v>5</v>
      </c>
      <c r="H123" s="117" t="s">
        <v>117</v>
      </c>
      <c r="I123" s="70">
        <v>1</v>
      </c>
      <c r="J123" s="70">
        <v>3</v>
      </c>
      <c r="K123" s="96"/>
      <c r="L123" s="71">
        <v>2</v>
      </c>
      <c r="M123" s="96"/>
      <c r="N123" s="72">
        <f aca="true" t="shared" si="12" ref="N123:N132">SUM(C123:L123)</f>
        <v>21</v>
      </c>
      <c r="O123" s="101"/>
      <c r="P123" s="70">
        <f>RANK(N123,$N$123:$N$132,1)</f>
        <v>1</v>
      </c>
    </row>
    <row r="124" spans="1:16" ht="24" customHeight="1">
      <c r="A124" s="88" t="s">
        <v>48</v>
      </c>
      <c r="B124" s="117" t="s">
        <v>112</v>
      </c>
      <c r="C124" s="70">
        <v>5</v>
      </c>
      <c r="D124" s="70">
        <v>3</v>
      </c>
      <c r="E124" s="117" t="s">
        <v>112</v>
      </c>
      <c r="F124" s="70">
        <v>3</v>
      </c>
      <c r="G124" s="70">
        <v>4</v>
      </c>
      <c r="H124" s="117" t="s">
        <v>113</v>
      </c>
      <c r="I124" s="70">
        <v>2</v>
      </c>
      <c r="J124" s="70">
        <v>5</v>
      </c>
      <c r="K124" s="96"/>
      <c r="L124" s="71"/>
      <c r="M124" s="96"/>
      <c r="N124" s="72">
        <f t="shared" si="12"/>
        <v>22</v>
      </c>
      <c r="O124" s="101"/>
      <c r="P124" s="70">
        <f aca="true" t="shared" si="13" ref="P124:P132">RANK(N124,$N$123:$N$132,1)</f>
        <v>2</v>
      </c>
    </row>
    <row r="125" spans="1:16" ht="24" customHeight="1">
      <c r="A125" s="125" t="s">
        <v>107</v>
      </c>
      <c r="B125" s="117" t="s">
        <v>112</v>
      </c>
      <c r="C125" s="70">
        <v>2</v>
      </c>
      <c r="D125" s="70">
        <v>2</v>
      </c>
      <c r="E125" s="117" t="s">
        <v>112</v>
      </c>
      <c r="F125" s="70">
        <v>4</v>
      </c>
      <c r="G125" s="70">
        <v>6</v>
      </c>
      <c r="H125" s="117" t="s">
        <v>113</v>
      </c>
      <c r="I125" s="70">
        <v>5</v>
      </c>
      <c r="J125" s="70">
        <v>3</v>
      </c>
      <c r="K125" s="96"/>
      <c r="L125" s="71">
        <v>1</v>
      </c>
      <c r="M125" s="96"/>
      <c r="N125" s="72">
        <f t="shared" si="12"/>
        <v>23</v>
      </c>
      <c r="O125" s="101"/>
      <c r="P125" s="70">
        <f t="shared" si="13"/>
        <v>3</v>
      </c>
    </row>
    <row r="126" spans="1:16" ht="24" customHeight="1">
      <c r="A126" s="87" t="s">
        <v>78</v>
      </c>
      <c r="B126" s="117" t="s">
        <v>112</v>
      </c>
      <c r="C126" s="70">
        <v>9</v>
      </c>
      <c r="D126" s="70">
        <v>6</v>
      </c>
      <c r="E126" s="117" t="s">
        <v>113</v>
      </c>
      <c r="F126" s="70">
        <v>3</v>
      </c>
      <c r="G126" s="70">
        <v>2</v>
      </c>
      <c r="H126" s="117" t="s">
        <v>117</v>
      </c>
      <c r="I126" s="70">
        <v>2</v>
      </c>
      <c r="J126" s="70">
        <v>5</v>
      </c>
      <c r="K126" s="97"/>
      <c r="L126" s="71"/>
      <c r="M126" s="97"/>
      <c r="N126" s="72">
        <f t="shared" si="12"/>
        <v>27</v>
      </c>
      <c r="O126" s="126"/>
      <c r="P126" s="70">
        <f t="shared" si="13"/>
        <v>4</v>
      </c>
    </row>
    <row r="127" spans="1:16" ht="24" customHeight="1">
      <c r="A127" s="86" t="s">
        <v>49</v>
      </c>
      <c r="B127" s="117" t="s">
        <v>112</v>
      </c>
      <c r="C127" s="70">
        <v>6</v>
      </c>
      <c r="D127" s="70">
        <v>8</v>
      </c>
      <c r="E127" s="117" t="s">
        <v>113</v>
      </c>
      <c r="F127" s="70">
        <v>1</v>
      </c>
      <c r="G127" s="70">
        <v>1</v>
      </c>
      <c r="H127" s="117" t="s">
        <v>113</v>
      </c>
      <c r="I127" s="70">
        <v>7</v>
      </c>
      <c r="J127" s="70">
        <v>8</v>
      </c>
      <c r="K127" s="96"/>
      <c r="L127" s="71"/>
      <c r="M127" s="96"/>
      <c r="N127" s="72">
        <f t="shared" si="12"/>
        <v>31</v>
      </c>
      <c r="O127" s="102"/>
      <c r="P127" s="70">
        <f t="shared" si="13"/>
        <v>5</v>
      </c>
    </row>
    <row r="128" spans="1:16" ht="24" customHeight="1">
      <c r="A128" s="85" t="s">
        <v>108</v>
      </c>
      <c r="B128" s="117" t="s">
        <v>113</v>
      </c>
      <c r="C128" s="70">
        <v>6</v>
      </c>
      <c r="D128" s="70">
        <v>6</v>
      </c>
      <c r="E128" s="117" t="s">
        <v>117</v>
      </c>
      <c r="F128" s="70">
        <v>11</v>
      </c>
      <c r="G128" s="70">
        <v>1</v>
      </c>
      <c r="H128" s="117" t="s">
        <v>117</v>
      </c>
      <c r="I128" s="70">
        <v>3</v>
      </c>
      <c r="J128" s="70">
        <v>6</v>
      </c>
      <c r="K128" s="96"/>
      <c r="L128" s="71">
        <v>1</v>
      </c>
      <c r="M128" s="96"/>
      <c r="N128" s="72">
        <f t="shared" si="12"/>
        <v>34</v>
      </c>
      <c r="O128" s="101"/>
      <c r="P128" s="70">
        <f t="shared" si="13"/>
        <v>6</v>
      </c>
    </row>
    <row r="129" spans="1:16" ht="24" customHeight="1">
      <c r="A129" s="91" t="s">
        <v>50</v>
      </c>
      <c r="B129" s="117" t="s">
        <v>113</v>
      </c>
      <c r="C129" s="70">
        <v>8</v>
      </c>
      <c r="D129" s="70">
        <v>7</v>
      </c>
      <c r="E129" s="117" t="s">
        <v>117</v>
      </c>
      <c r="F129" s="70">
        <v>5</v>
      </c>
      <c r="G129" s="70">
        <v>2</v>
      </c>
      <c r="H129" s="117" t="s">
        <v>117</v>
      </c>
      <c r="I129" s="70">
        <v>4</v>
      </c>
      <c r="J129" s="70">
        <v>8</v>
      </c>
      <c r="K129" s="98"/>
      <c r="L129" s="74">
        <v>1</v>
      </c>
      <c r="M129" s="98"/>
      <c r="N129" s="72">
        <f t="shared" si="12"/>
        <v>35</v>
      </c>
      <c r="O129" s="102"/>
      <c r="P129" s="70">
        <f t="shared" si="13"/>
        <v>7</v>
      </c>
    </row>
    <row r="130" spans="1:16" ht="24" customHeight="1">
      <c r="A130" s="89" t="s">
        <v>29</v>
      </c>
      <c r="B130" s="117" t="s">
        <v>113</v>
      </c>
      <c r="C130" s="70">
        <v>4</v>
      </c>
      <c r="D130" s="70">
        <v>4</v>
      </c>
      <c r="E130" s="117" t="s">
        <v>113</v>
      </c>
      <c r="F130" s="70">
        <v>9</v>
      </c>
      <c r="G130" s="70">
        <v>9</v>
      </c>
      <c r="H130" s="117" t="s">
        <v>117</v>
      </c>
      <c r="I130" s="70">
        <v>8</v>
      </c>
      <c r="J130" s="70">
        <v>7</v>
      </c>
      <c r="K130" s="98"/>
      <c r="L130" s="74"/>
      <c r="M130" s="98"/>
      <c r="N130" s="72">
        <f t="shared" si="12"/>
        <v>41</v>
      </c>
      <c r="O130" s="102"/>
      <c r="P130" s="70">
        <f t="shared" si="13"/>
        <v>8</v>
      </c>
    </row>
    <row r="131" spans="1:16" ht="24" customHeight="1">
      <c r="A131" s="90" t="s">
        <v>79</v>
      </c>
      <c r="B131" s="117" t="s">
        <v>112</v>
      </c>
      <c r="C131" s="70">
        <v>7</v>
      </c>
      <c r="D131" s="70">
        <v>9</v>
      </c>
      <c r="E131" s="117" t="s">
        <v>117</v>
      </c>
      <c r="F131" s="70">
        <v>6</v>
      </c>
      <c r="G131" s="70">
        <v>4</v>
      </c>
      <c r="H131" s="117" t="s">
        <v>117</v>
      </c>
      <c r="I131" s="70">
        <v>7</v>
      </c>
      <c r="J131" s="70">
        <v>9</v>
      </c>
      <c r="K131" s="98"/>
      <c r="L131" s="74"/>
      <c r="M131" s="98"/>
      <c r="N131" s="72">
        <f t="shared" si="12"/>
        <v>42</v>
      </c>
      <c r="O131" s="102"/>
      <c r="P131" s="70">
        <f t="shared" si="13"/>
        <v>9</v>
      </c>
    </row>
    <row r="132" spans="1:16" ht="24" customHeight="1">
      <c r="A132" s="92" t="s">
        <v>106</v>
      </c>
      <c r="B132" s="127"/>
      <c r="C132" s="79">
        <v>11</v>
      </c>
      <c r="D132" s="79">
        <v>11</v>
      </c>
      <c r="E132" s="127"/>
      <c r="F132" s="79">
        <v>11</v>
      </c>
      <c r="G132" s="79">
        <v>11</v>
      </c>
      <c r="H132" s="127"/>
      <c r="I132" s="79">
        <v>11</v>
      </c>
      <c r="J132" s="79">
        <v>11</v>
      </c>
      <c r="K132" s="99"/>
      <c r="L132" s="71"/>
      <c r="M132" s="100"/>
      <c r="N132" s="72">
        <f t="shared" si="12"/>
        <v>66</v>
      </c>
      <c r="O132" s="102"/>
      <c r="P132" s="70">
        <f t="shared" si="13"/>
        <v>10</v>
      </c>
    </row>
  </sheetData>
  <sheetProtection/>
  <protectedRanges>
    <protectedRange sqref="A108:A117" name="Range 1_1_1"/>
    <protectedRange sqref="G107:H107 D104:E105 C107:E107" name="Range7_1_1"/>
    <protectedRange sqref="O104:O106 I107" name="Range7_1_2"/>
    <protectedRange sqref="B110 E110 H110" name="Range 1_1_1_1"/>
    <protectedRange sqref="B109 E109 H109" name="Range 1_1_1_2"/>
    <protectedRange sqref="B112 E112 H112" name="Range 1_1_1_3"/>
    <protectedRange sqref="B113 E113 H113" name="Range 1_1_1_4"/>
    <protectedRange sqref="B114" name="Range 1_1_1_5"/>
    <protectedRange sqref="B116 E116 H116" name="Range 1_1_1_6"/>
    <protectedRange sqref="B115 E115 H115" name="Range 1_1_1_7"/>
    <protectedRange sqref="B111 E111 H111" name="Range 1_1_1_8"/>
    <protectedRange sqref="B108 E108 H108" name="Range 1_1_1_9"/>
    <protectedRange sqref="B117 E117 H117" name="Range 1_1_1_10"/>
    <protectedRange sqref="A123:B132 E123:E131 H123:H131" name="Range 1_1_1_11"/>
    <protectedRange sqref="G122:H122 D119:E120 C122:E122" name="Range7_1_1_1"/>
    <protectedRange sqref="O119:O121 I122" name="Range7_1_2_1"/>
    <protectedRange sqref="G89:H89 D86:E87 C89:E89" name="Range7_1_1_2"/>
    <protectedRange sqref="O86:O88 I89" name="Range7_1_2_2"/>
    <protectedRange sqref="E94:E95 H94:H95 B97:B98 E97:E98 H97 H99" name="Range 1_1_1_3_1"/>
    <protectedRange sqref="E99 B99" name="Range 1_1_1_7_1"/>
    <protectedRange sqref="E96 H96 H98 B92 E90:E92 H90:H92" name="Range 1_1_1_8_1"/>
    <protectedRange sqref="A73:B82 E73:E81 H73:H81" name="Range 1_1_1_12"/>
    <protectedRange sqref="G72:H72 D69:E70 C72:E72" name="Range7_1_1_3"/>
    <protectedRange sqref="O69:O71 I72" name="Range7_1_2_3"/>
    <protectedRange sqref="A56:B65 B55 E55:E64 H55:H64" name="Range 1_1_1_13"/>
    <protectedRange sqref="C55:D55 D52:E53 G55" name="Range7_1_1_4"/>
    <protectedRange sqref="O52:O54 I55" name="Range7_1_2_4"/>
    <protectedRange sqref="A39:B48 B38 E38:E47 H38:H47" name="Range 1_1_1_14"/>
    <protectedRange sqref="C38:D38 D35:E36 G38" name="Range7_1_1_5"/>
    <protectedRange sqref="O35:O37 I38" name="Range7_1_2_5"/>
    <protectedRange sqref="A22:B31 B21 E21:E30 H21:H30" name="Range 1_1_1_15"/>
    <protectedRange sqref="C21:D21 D18:E19 G21" name="Range7_1_1_6"/>
    <protectedRange sqref="O18:O20 I21" name="Range7_1_2_6"/>
    <protectedRange sqref="A5:B14 B4 E4:E13 H4:H13" name="Range 1_1_1_16"/>
    <protectedRange sqref="C4:D4 D1:E2 G4" name="Range7_1_1_7"/>
    <protectedRange sqref="O1:O3 I4" name="Range7_1_2_7"/>
  </protectedRanges>
  <mergeCells count="48">
    <mergeCell ref="A18:C18"/>
    <mergeCell ref="D18:F18"/>
    <mergeCell ref="G18:G19"/>
    <mergeCell ref="I18:P19"/>
    <mergeCell ref="A19:C19"/>
    <mergeCell ref="D19:F19"/>
    <mergeCell ref="A69:C69"/>
    <mergeCell ref="D69:F69"/>
    <mergeCell ref="G69:G70"/>
    <mergeCell ref="I69:P70"/>
    <mergeCell ref="A70:C70"/>
    <mergeCell ref="D70:F70"/>
    <mergeCell ref="A86:C86"/>
    <mergeCell ref="D86:F86"/>
    <mergeCell ref="G86:G87"/>
    <mergeCell ref="I86:P87"/>
    <mergeCell ref="A87:C87"/>
    <mergeCell ref="D87:F87"/>
    <mergeCell ref="A119:C119"/>
    <mergeCell ref="D119:F119"/>
    <mergeCell ref="G119:G120"/>
    <mergeCell ref="I119:P120"/>
    <mergeCell ref="A120:C120"/>
    <mergeCell ref="D120:F120"/>
    <mergeCell ref="I104:P105"/>
    <mergeCell ref="G104:G105"/>
    <mergeCell ref="A104:C104"/>
    <mergeCell ref="A105:C105"/>
    <mergeCell ref="D104:F104"/>
    <mergeCell ref="D105:F105"/>
    <mergeCell ref="I52:P53"/>
    <mergeCell ref="G52:G53"/>
    <mergeCell ref="A52:C52"/>
    <mergeCell ref="A53:C53"/>
    <mergeCell ref="D52:F52"/>
    <mergeCell ref="D53:F53"/>
    <mergeCell ref="I35:P36"/>
    <mergeCell ref="G35:G36"/>
    <mergeCell ref="A35:C35"/>
    <mergeCell ref="A36:C36"/>
    <mergeCell ref="D35:F35"/>
    <mergeCell ref="D36:F36"/>
    <mergeCell ref="A1:C1"/>
    <mergeCell ref="D1:F1"/>
    <mergeCell ref="G1:G2"/>
    <mergeCell ref="I1:P2"/>
    <mergeCell ref="A2:C2"/>
    <mergeCell ref="D2:F2"/>
  </mergeCells>
  <conditionalFormatting sqref="C123:D131 I123:J131 F123:G131 P123:P132 P108:P117 C108:D117 F108:G117 I108:J117 F90:G99 C90:D99 I90:J99 P90:P99 I81:J81 C73:D81 P73:P81 I73:I79 J73:J80 F73:G81 C56:D64 P56:P64 F56:G64 I56:J64 P39:P47 C39:D47 F39:G47 I39:J47 P22:P30 F22:G30 I22:J30 C22:D30 I5:J13 F5:G13 C5:D13 P5:P13">
    <cfRule type="cellIs" priority="1" dxfId="0" operator="equal" stopIfTrue="1">
      <formula>1</formula>
    </cfRule>
  </conditionalFormatting>
  <printOptions horizontalCentered="1" verticalCentered="1"/>
  <pageMargins left="0.2755905511811024" right="0.4724409448818898" top="0.87" bottom="0.33" header="0.2362204724409449" footer="0.22"/>
  <pageSetup horizontalDpi="300" verticalDpi="300" orientation="landscape" paperSize="9" r:id="rId3"/>
  <headerFooter alignWithMargins="0">
    <oddHeader>&amp;C&amp;"Arial,Bold Italic"&amp;28Scratch  Results</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X116"/>
  <sheetViews>
    <sheetView workbookViewId="0" topLeftCell="A52">
      <selection activeCell="A1" sqref="A1"/>
    </sheetView>
  </sheetViews>
  <sheetFormatPr defaultColWidth="9.140625" defaultRowHeight="12.75"/>
  <cols>
    <col min="1" max="1" width="2.7109375" style="0" customWidth="1"/>
    <col min="2" max="2" width="5.7109375" style="0" customWidth="1"/>
    <col min="3" max="3" width="15.7109375" style="0" bestFit="1" customWidth="1"/>
    <col min="4" max="4" width="3.7109375" style="36" bestFit="1" customWidth="1"/>
    <col min="5" max="6" width="3.7109375" style="36" customWidth="1"/>
    <col min="7" max="7" width="3.00390625" style="0" bestFit="1" customWidth="1"/>
    <col min="8" max="8" width="2.7109375" style="0" customWidth="1"/>
    <col min="9" max="9" width="5.7109375" style="0" customWidth="1"/>
    <col min="10" max="10" width="18.7109375" style="0" bestFit="1" customWidth="1"/>
    <col min="11" max="13" width="3.7109375" style="0" customWidth="1"/>
    <col min="14" max="14" width="3.00390625" style="0" bestFit="1" customWidth="1"/>
    <col min="15" max="15" width="2.7109375" style="0" customWidth="1"/>
    <col min="16" max="16" width="5.7109375" style="0" customWidth="1"/>
    <col min="17" max="17" width="14.57421875" style="0" bestFit="1" customWidth="1"/>
    <col min="18" max="20" width="3.7109375" style="0" customWidth="1"/>
    <col min="21" max="21" width="3.00390625" style="0" bestFit="1" customWidth="1"/>
    <col min="22" max="22" width="3.7109375" style="0" customWidth="1"/>
    <col min="23" max="23" width="4.57421875" style="0" customWidth="1"/>
  </cols>
  <sheetData>
    <row r="1" spans="1:20" ht="12.75">
      <c r="A1" t="s">
        <v>185</v>
      </c>
      <c r="L1" s="36"/>
      <c r="M1" s="36"/>
      <c r="S1" s="36"/>
      <c r="T1" s="36"/>
    </row>
    <row r="2" spans="1:21" s="34" customFormat="1" ht="12.75">
      <c r="A2" s="130" t="s">
        <v>123</v>
      </c>
      <c r="B2" s="131"/>
      <c r="C2" s="132" t="s">
        <v>128</v>
      </c>
      <c r="D2" s="109"/>
      <c r="E2" s="108" t="s">
        <v>77</v>
      </c>
      <c r="F2" s="109"/>
      <c r="G2" s="39"/>
      <c r="H2" s="133" t="s">
        <v>125</v>
      </c>
      <c r="I2" s="131"/>
      <c r="J2" s="132" t="s">
        <v>126</v>
      </c>
      <c r="K2" s="109"/>
      <c r="L2" s="108" t="s">
        <v>77</v>
      </c>
      <c r="M2" s="109"/>
      <c r="N2" s="39"/>
      <c r="O2" s="133" t="s">
        <v>127</v>
      </c>
      <c r="P2" s="131"/>
      <c r="Q2" s="132" t="s">
        <v>124</v>
      </c>
      <c r="R2" s="109"/>
      <c r="S2" s="108" t="s">
        <v>77</v>
      </c>
      <c r="T2" s="109"/>
      <c r="U2" s="39"/>
    </row>
    <row r="3" spans="1:21" s="48" customFormat="1" ht="15" customHeight="1">
      <c r="A3" s="37">
        <v>1</v>
      </c>
      <c r="B3" s="129" t="s">
        <v>5</v>
      </c>
      <c r="C3" s="38" t="s">
        <v>15</v>
      </c>
      <c r="D3" s="46" t="s">
        <v>57</v>
      </c>
      <c r="E3" s="110">
        <v>2</v>
      </c>
      <c r="F3" s="111">
        <v>1</v>
      </c>
      <c r="G3" s="152">
        <f aca="true" t="shared" si="0" ref="G3:G11">SUM(E3:F3)</f>
        <v>3</v>
      </c>
      <c r="H3" s="37">
        <v>1</v>
      </c>
      <c r="I3" s="22" t="s">
        <v>74</v>
      </c>
      <c r="J3" s="38" t="s">
        <v>8</v>
      </c>
      <c r="K3" s="46" t="s">
        <v>56</v>
      </c>
      <c r="L3" s="110">
        <v>1</v>
      </c>
      <c r="M3" s="111">
        <v>1</v>
      </c>
      <c r="N3" s="152">
        <f aca="true" t="shared" si="1" ref="N3:N11">SUM(L3:M3)</f>
        <v>2</v>
      </c>
      <c r="O3" s="37">
        <v>1</v>
      </c>
      <c r="P3" s="228" t="s">
        <v>74</v>
      </c>
      <c r="Q3" s="38" t="s">
        <v>159</v>
      </c>
      <c r="R3" s="46" t="s">
        <v>56</v>
      </c>
      <c r="S3" s="110">
        <v>1</v>
      </c>
      <c r="T3" s="111">
        <v>1</v>
      </c>
      <c r="U3" s="152">
        <f aca="true" t="shared" si="2" ref="U3:U11">SUM(S3:T3)</f>
        <v>2</v>
      </c>
    </row>
    <row r="4" spans="1:21" s="48" customFormat="1" ht="15" customHeight="1">
      <c r="A4" s="29">
        <v>2</v>
      </c>
      <c r="B4" s="22" t="s">
        <v>74</v>
      </c>
      <c r="C4" s="41" t="s">
        <v>14</v>
      </c>
      <c r="D4" s="49" t="s">
        <v>56</v>
      </c>
      <c r="E4" s="112">
        <v>1</v>
      </c>
      <c r="F4" s="113">
        <v>2</v>
      </c>
      <c r="G4" s="152">
        <f t="shared" si="0"/>
        <v>3</v>
      </c>
      <c r="H4" s="29">
        <v>2</v>
      </c>
      <c r="I4" s="18" t="s">
        <v>12</v>
      </c>
      <c r="J4" s="41" t="s">
        <v>9</v>
      </c>
      <c r="K4" s="49" t="s">
        <v>59</v>
      </c>
      <c r="L4" s="112">
        <v>2</v>
      </c>
      <c r="M4" s="113">
        <v>2</v>
      </c>
      <c r="N4" s="152">
        <f t="shared" si="1"/>
        <v>4</v>
      </c>
      <c r="O4" s="29">
        <v>2</v>
      </c>
      <c r="P4" s="229" t="s">
        <v>5</v>
      </c>
      <c r="Q4" s="41" t="s">
        <v>10</v>
      </c>
      <c r="R4" s="49" t="s">
        <v>57</v>
      </c>
      <c r="S4" s="112">
        <v>2</v>
      </c>
      <c r="T4" s="113">
        <v>2</v>
      </c>
      <c r="U4" s="152">
        <f t="shared" si="2"/>
        <v>4</v>
      </c>
    </row>
    <row r="5" spans="1:21" s="48" customFormat="1" ht="15" customHeight="1">
      <c r="A5" s="29">
        <v>3</v>
      </c>
      <c r="B5" s="44" t="s">
        <v>19</v>
      </c>
      <c r="C5" s="135" t="s">
        <v>32</v>
      </c>
      <c r="D5" s="49" t="s">
        <v>58</v>
      </c>
      <c r="E5" s="112">
        <v>3</v>
      </c>
      <c r="F5" s="113">
        <v>3</v>
      </c>
      <c r="G5" s="152">
        <f t="shared" si="0"/>
        <v>6</v>
      </c>
      <c r="H5" s="29">
        <v>3</v>
      </c>
      <c r="I5" s="44" t="s">
        <v>19</v>
      </c>
      <c r="J5" s="135" t="s">
        <v>20</v>
      </c>
      <c r="K5" s="49" t="s">
        <v>58</v>
      </c>
      <c r="L5" s="112">
        <v>4</v>
      </c>
      <c r="M5" s="113">
        <v>3</v>
      </c>
      <c r="N5" s="152">
        <f t="shared" si="1"/>
        <v>7</v>
      </c>
      <c r="O5" s="29">
        <v>3</v>
      </c>
      <c r="P5" s="230" t="s">
        <v>12</v>
      </c>
      <c r="Q5" s="135" t="s">
        <v>154</v>
      </c>
      <c r="R5" s="49" t="s">
        <v>59</v>
      </c>
      <c r="S5" s="112">
        <v>3</v>
      </c>
      <c r="T5" s="113">
        <v>4</v>
      </c>
      <c r="U5" s="152">
        <f t="shared" si="2"/>
        <v>7</v>
      </c>
    </row>
    <row r="6" spans="1:21" s="48" customFormat="1" ht="15" customHeight="1">
      <c r="A6" s="29">
        <v>4</v>
      </c>
      <c r="B6" s="18" t="s">
        <v>12</v>
      </c>
      <c r="C6" s="41" t="s">
        <v>66</v>
      </c>
      <c r="D6" s="49" t="s">
        <v>59</v>
      </c>
      <c r="E6" s="112">
        <v>6</v>
      </c>
      <c r="F6" s="113">
        <v>3</v>
      </c>
      <c r="G6" s="152">
        <f t="shared" si="0"/>
        <v>9</v>
      </c>
      <c r="H6" s="29">
        <v>4</v>
      </c>
      <c r="I6" s="129" t="s">
        <v>5</v>
      </c>
      <c r="J6" s="41" t="s">
        <v>6</v>
      </c>
      <c r="K6" s="49" t="s">
        <v>57</v>
      </c>
      <c r="L6" s="112">
        <v>3</v>
      </c>
      <c r="M6" s="113">
        <v>4</v>
      </c>
      <c r="N6" s="152">
        <f t="shared" si="1"/>
        <v>7</v>
      </c>
      <c r="O6" s="29">
        <v>4</v>
      </c>
      <c r="P6" s="231" t="s">
        <v>19</v>
      </c>
      <c r="Q6" s="41" t="s">
        <v>33</v>
      </c>
      <c r="R6" s="49" t="s">
        <v>58</v>
      </c>
      <c r="S6" s="112">
        <v>4</v>
      </c>
      <c r="T6" s="113">
        <v>5</v>
      </c>
      <c r="U6" s="152">
        <f t="shared" si="2"/>
        <v>9</v>
      </c>
    </row>
    <row r="7" spans="1:21" s="48" customFormat="1" ht="15" customHeight="1">
      <c r="A7" s="29">
        <v>5</v>
      </c>
      <c r="B7" s="19" t="s">
        <v>29</v>
      </c>
      <c r="C7" s="135" t="s">
        <v>174</v>
      </c>
      <c r="D7" s="49" t="s">
        <v>60</v>
      </c>
      <c r="E7" s="112">
        <v>8</v>
      </c>
      <c r="F7" s="113">
        <v>4</v>
      </c>
      <c r="G7" s="152">
        <f t="shared" si="0"/>
        <v>12</v>
      </c>
      <c r="H7" s="29">
        <v>5</v>
      </c>
      <c r="I7" s="21" t="s">
        <v>44</v>
      </c>
      <c r="J7" s="135" t="s">
        <v>175</v>
      </c>
      <c r="K7" s="49" t="s">
        <v>62</v>
      </c>
      <c r="L7" s="112">
        <v>6</v>
      </c>
      <c r="M7" s="113">
        <v>6</v>
      </c>
      <c r="N7" s="152">
        <f t="shared" si="1"/>
        <v>12</v>
      </c>
      <c r="O7" s="29">
        <v>5</v>
      </c>
      <c r="P7" s="232" t="s">
        <v>16</v>
      </c>
      <c r="Q7" s="135" t="s">
        <v>34</v>
      </c>
      <c r="R7" s="49" t="s">
        <v>63</v>
      </c>
      <c r="S7" s="112">
        <v>6</v>
      </c>
      <c r="T7" s="113">
        <v>3</v>
      </c>
      <c r="U7" s="152">
        <f t="shared" si="2"/>
        <v>9</v>
      </c>
    </row>
    <row r="8" spans="1:21" s="48" customFormat="1" ht="15" customHeight="1">
      <c r="A8" s="29">
        <v>6</v>
      </c>
      <c r="B8" s="40" t="s">
        <v>75</v>
      </c>
      <c r="C8" s="42" t="s">
        <v>178</v>
      </c>
      <c r="D8" s="49" t="s">
        <v>61</v>
      </c>
      <c r="E8" s="213">
        <v>11</v>
      </c>
      <c r="F8" s="233">
        <v>11</v>
      </c>
      <c r="G8" s="152">
        <f t="shared" si="0"/>
        <v>22</v>
      </c>
      <c r="H8" s="29">
        <v>6</v>
      </c>
      <c r="I8" s="19" t="s">
        <v>29</v>
      </c>
      <c r="J8" s="42" t="s">
        <v>30</v>
      </c>
      <c r="K8" s="49" t="s">
        <v>60</v>
      </c>
      <c r="L8" s="112">
        <v>7</v>
      </c>
      <c r="M8" s="113">
        <v>8</v>
      </c>
      <c r="N8" s="152">
        <f t="shared" si="1"/>
        <v>15</v>
      </c>
      <c r="O8" s="29">
        <v>6</v>
      </c>
      <c r="P8" s="234" t="s">
        <v>29</v>
      </c>
      <c r="Q8" s="42" t="s">
        <v>184</v>
      </c>
      <c r="R8" s="49" t="s">
        <v>60</v>
      </c>
      <c r="S8" s="112">
        <v>5</v>
      </c>
      <c r="T8" s="113">
        <v>6</v>
      </c>
      <c r="U8" s="152">
        <f t="shared" si="2"/>
        <v>11</v>
      </c>
    </row>
    <row r="9" spans="1:21" s="48" customFormat="1" ht="15" customHeight="1">
      <c r="A9" s="29">
        <v>7</v>
      </c>
      <c r="B9" s="21" t="s">
        <v>44</v>
      </c>
      <c r="C9" s="11"/>
      <c r="D9" s="49" t="s">
        <v>62</v>
      </c>
      <c r="E9" s="219">
        <v>11</v>
      </c>
      <c r="F9" s="220">
        <v>11</v>
      </c>
      <c r="G9" s="152">
        <f t="shared" si="0"/>
        <v>22</v>
      </c>
      <c r="H9" s="29">
        <v>7</v>
      </c>
      <c r="I9" s="232" t="s">
        <v>16</v>
      </c>
      <c r="J9" s="11" t="s">
        <v>136</v>
      </c>
      <c r="K9" s="49" t="s">
        <v>63</v>
      </c>
      <c r="L9" s="112">
        <v>8</v>
      </c>
      <c r="M9" s="113">
        <v>9</v>
      </c>
      <c r="N9" s="152">
        <f t="shared" si="1"/>
        <v>17</v>
      </c>
      <c r="O9" s="29">
        <v>7</v>
      </c>
      <c r="P9" s="235" t="s">
        <v>44</v>
      </c>
      <c r="Q9" s="42" t="s">
        <v>67</v>
      </c>
      <c r="R9" s="49" t="s">
        <v>62</v>
      </c>
      <c r="S9" s="112">
        <v>7</v>
      </c>
      <c r="T9" s="236">
        <v>11</v>
      </c>
      <c r="U9" s="152">
        <f t="shared" si="2"/>
        <v>18</v>
      </c>
    </row>
    <row r="10" spans="1:21" s="48" customFormat="1" ht="15" customHeight="1">
      <c r="A10" s="29">
        <v>8</v>
      </c>
      <c r="B10" s="186" t="s">
        <v>164</v>
      </c>
      <c r="C10" s="42"/>
      <c r="D10" s="49" t="s">
        <v>64</v>
      </c>
      <c r="E10" s="219">
        <v>11</v>
      </c>
      <c r="F10" s="220">
        <v>11</v>
      </c>
      <c r="G10" s="152">
        <f t="shared" si="0"/>
        <v>22</v>
      </c>
      <c r="H10" s="29">
        <v>8</v>
      </c>
      <c r="I10" s="186" t="s">
        <v>164</v>
      </c>
      <c r="J10" s="42"/>
      <c r="K10" s="49" t="s">
        <v>64</v>
      </c>
      <c r="L10" s="219">
        <v>11</v>
      </c>
      <c r="M10" s="220">
        <v>11</v>
      </c>
      <c r="N10" s="152">
        <f t="shared" si="1"/>
        <v>22</v>
      </c>
      <c r="O10" s="29">
        <v>8</v>
      </c>
      <c r="P10" s="237" t="s">
        <v>75</v>
      </c>
      <c r="Q10" s="42" t="s">
        <v>178</v>
      </c>
      <c r="R10" s="49" t="s">
        <v>61</v>
      </c>
      <c r="S10" s="160">
        <v>11</v>
      </c>
      <c r="T10" s="220">
        <v>11</v>
      </c>
      <c r="U10" s="152">
        <f t="shared" si="2"/>
        <v>22</v>
      </c>
    </row>
    <row r="11" spans="1:21" s="48" customFormat="1" ht="15" customHeight="1">
      <c r="A11" s="30">
        <v>9</v>
      </c>
      <c r="B11" s="45" t="s">
        <v>16</v>
      </c>
      <c r="C11" s="31"/>
      <c r="D11" s="50" t="s">
        <v>63</v>
      </c>
      <c r="E11" s="174">
        <v>11</v>
      </c>
      <c r="F11" s="175">
        <v>11</v>
      </c>
      <c r="G11" s="152">
        <f t="shared" si="0"/>
        <v>22</v>
      </c>
      <c r="H11" s="30">
        <v>9</v>
      </c>
      <c r="I11" s="40" t="s">
        <v>75</v>
      </c>
      <c r="J11" s="31"/>
      <c r="K11" s="50" t="s">
        <v>61</v>
      </c>
      <c r="L11" s="174">
        <v>11</v>
      </c>
      <c r="M11" s="175">
        <v>11</v>
      </c>
      <c r="N11" s="152">
        <f t="shared" si="1"/>
        <v>22</v>
      </c>
      <c r="O11" s="30">
        <v>9</v>
      </c>
      <c r="P11" s="238" t="s">
        <v>164</v>
      </c>
      <c r="Q11" s="31"/>
      <c r="R11" s="50" t="s">
        <v>64</v>
      </c>
      <c r="S11" s="174">
        <v>11</v>
      </c>
      <c r="T11" s="175">
        <v>11</v>
      </c>
      <c r="U11" s="152">
        <f t="shared" si="2"/>
        <v>22</v>
      </c>
    </row>
    <row r="12" spans="1:22" s="225" customFormat="1" ht="15" customHeight="1">
      <c r="A12"/>
      <c r="B12"/>
      <c r="C12"/>
      <c r="D12" s="36"/>
      <c r="E12" s="36"/>
      <c r="F12" s="36"/>
      <c r="G12"/>
      <c r="H12"/>
      <c r="I12"/>
      <c r="J12"/>
      <c r="K12"/>
      <c r="L12" s="36"/>
      <c r="M12" s="36"/>
      <c r="N12"/>
      <c r="O12"/>
      <c r="P12"/>
      <c r="Q12"/>
      <c r="R12"/>
      <c r="S12" s="36"/>
      <c r="T12" s="36"/>
      <c r="U12"/>
      <c r="V12"/>
    </row>
    <row r="13" spans="1:21" ht="12.75">
      <c r="A13" t="s">
        <v>180</v>
      </c>
      <c r="D13"/>
      <c r="G13" s="36"/>
      <c r="M13" s="36"/>
      <c r="N13" s="36"/>
      <c r="T13" s="36"/>
      <c r="U13" s="36"/>
    </row>
    <row r="14" spans="1:21" s="34" customFormat="1" ht="12.75">
      <c r="A14" s="130" t="s">
        <v>123</v>
      </c>
      <c r="B14" s="131"/>
      <c r="C14" s="132" t="s">
        <v>124</v>
      </c>
      <c r="D14" s="109"/>
      <c r="E14" s="108" t="s">
        <v>77</v>
      </c>
      <c r="F14" s="109"/>
      <c r="G14" s="39"/>
      <c r="H14" s="133" t="s">
        <v>125</v>
      </c>
      <c r="I14" s="131"/>
      <c r="J14" s="132" t="s">
        <v>128</v>
      </c>
      <c r="K14" s="109"/>
      <c r="L14" s="108" t="s">
        <v>77</v>
      </c>
      <c r="M14" s="109"/>
      <c r="N14" s="39"/>
      <c r="O14" s="133" t="s">
        <v>127</v>
      </c>
      <c r="P14" s="131"/>
      <c r="Q14" s="132" t="s">
        <v>126</v>
      </c>
      <c r="R14" s="109"/>
      <c r="S14" s="108" t="s">
        <v>77</v>
      </c>
      <c r="T14" s="109"/>
      <c r="U14" s="39"/>
    </row>
    <row r="15" spans="1:21" s="48" customFormat="1" ht="12.75">
      <c r="A15" s="37">
        <v>1</v>
      </c>
      <c r="B15" s="22" t="s">
        <v>74</v>
      </c>
      <c r="C15" s="38" t="s">
        <v>159</v>
      </c>
      <c r="D15" s="46" t="s">
        <v>55</v>
      </c>
      <c r="E15" s="110">
        <v>2</v>
      </c>
      <c r="F15" s="111">
        <v>1</v>
      </c>
      <c r="G15" s="152">
        <f aca="true" t="shared" si="3" ref="G15:G23">SUM(E15:F15)</f>
        <v>3</v>
      </c>
      <c r="H15" s="37">
        <v>1</v>
      </c>
      <c r="I15" s="22" t="s">
        <v>74</v>
      </c>
      <c r="J15" s="135" t="s">
        <v>14</v>
      </c>
      <c r="K15" s="46" t="s">
        <v>55</v>
      </c>
      <c r="L15" s="110">
        <v>1</v>
      </c>
      <c r="M15" s="111">
        <v>3</v>
      </c>
      <c r="N15" s="152">
        <f>SUM(L15:M15)</f>
        <v>4</v>
      </c>
      <c r="O15" s="37">
        <v>1</v>
      </c>
      <c r="P15" s="22" t="s">
        <v>74</v>
      </c>
      <c r="Q15" s="135" t="s">
        <v>8</v>
      </c>
      <c r="R15" s="46" t="s">
        <v>55</v>
      </c>
      <c r="S15" s="110">
        <v>1</v>
      </c>
      <c r="T15" s="111">
        <v>1</v>
      </c>
      <c r="U15" s="152">
        <f aca="true" t="shared" si="4" ref="U15:U23">SUM(S15:T15)</f>
        <v>2</v>
      </c>
    </row>
    <row r="16" spans="1:21" s="48" customFormat="1" ht="12.75">
      <c r="A16" s="29">
        <v>2</v>
      </c>
      <c r="B16" s="129" t="s">
        <v>5</v>
      </c>
      <c r="C16" s="9" t="s">
        <v>15</v>
      </c>
      <c r="D16" s="49" t="s">
        <v>56</v>
      </c>
      <c r="E16" s="112">
        <v>1</v>
      </c>
      <c r="F16" s="113">
        <v>3</v>
      </c>
      <c r="G16" s="152">
        <f t="shared" si="3"/>
        <v>4</v>
      </c>
      <c r="H16" s="29">
        <v>2</v>
      </c>
      <c r="I16" s="40" t="s">
        <v>75</v>
      </c>
      <c r="J16" s="41" t="s">
        <v>23</v>
      </c>
      <c r="K16" s="49" t="s">
        <v>60</v>
      </c>
      <c r="L16" s="112">
        <v>2</v>
      </c>
      <c r="M16" s="113">
        <v>2</v>
      </c>
      <c r="N16" s="152">
        <f>SUM(L16:M16)</f>
        <v>4</v>
      </c>
      <c r="O16" s="29">
        <v>2</v>
      </c>
      <c r="P16" s="44" t="s">
        <v>19</v>
      </c>
      <c r="Q16" s="41" t="s">
        <v>20</v>
      </c>
      <c r="R16" s="49" t="s">
        <v>57</v>
      </c>
      <c r="S16" s="112">
        <v>3</v>
      </c>
      <c r="T16" s="113">
        <v>2</v>
      </c>
      <c r="U16" s="152">
        <f t="shared" si="4"/>
        <v>5</v>
      </c>
    </row>
    <row r="17" spans="1:21" s="48" customFormat="1" ht="12.75">
      <c r="A17" s="29">
        <v>3</v>
      </c>
      <c r="B17" s="44" t="s">
        <v>19</v>
      </c>
      <c r="C17" s="41" t="s">
        <v>32</v>
      </c>
      <c r="D17" s="49" t="s">
        <v>57</v>
      </c>
      <c r="E17" s="112">
        <v>4</v>
      </c>
      <c r="F17" s="113">
        <v>2</v>
      </c>
      <c r="G17" s="152">
        <f t="shared" si="3"/>
        <v>6</v>
      </c>
      <c r="H17" s="29">
        <v>3</v>
      </c>
      <c r="I17" s="129" t="s">
        <v>5</v>
      </c>
      <c r="J17" s="41" t="s">
        <v>10</v>
      </c>
      <c r="K17" s="49" t="s">
        <v>56</v>
      </c>
      <c r="L17" s="112">
        <v>4</v>
      </c>
      <c r="M17" s="113">
        <v>1</v>
      </c>
      <c r="N17" s="152">
        <f>SUM(L17:M17)</f>
        <v>5</v>
      </c>
      <c r="O17" s="29">
        <v>3</v>
      </c>
      <c r="P17" s="129" t="s">
        <v>5</v>
      </c>
      <c r="Q17" s="41" t="s">
        <v>6</v>
      </c>
      <c r="R17" s="49" t="s">
        <v>56</v>
      </c>
      <c r="S17" s="112">
        <v>2</v>
      </c>
      <c r="T17" s="113">
        <v>5</v>
      </c>
      <c r="U17" s="152">
        <f t="shared" si="4"/>
        <v>7</v>
      </c>
    </row>
    <row r="18" spans="1:24" s="48" customFormat="1" ht="12.75">
      <c r="A18" s="29">
        <v>4</v>
      </c>
      <c r="B18" s="19" t="s">
        <v>29</v>
      </c>
      <c r="C18" s="41" t="s">
        <v>160</v>
      </c>
      <c r="D18" s="49" t="s">
        <v>59</v>
      </c>
      <c r="E18" s="112">
        <v>3</v>
      </c>
      <c r="F18" s="113">
        <v>5</v>
      </c>
      <c r="G18" s="152">
        <f t="shared" si="3"/>
        <v>8</v>
      </c>
      <c r="H18" s="29">
        <v>4</v>
      </c>
      <c r="I18" s="44" t="s">
        <v>19</v>
      </c>
      <c r="J18" s="41" t="s">
        <v>20</v>
      </c>
      <c r="K18" s="49" t="s">
        <v>57</v>
      </c>
      <c r="L18" s="112">
        <v>3</v>
      </c>
      <c r="M18" s="113">
        <v>7</v>
      </c>
      <c r="N18" s="152">
        <f>SUM(L18:M18)</f>
        <v>10</v>
      </c>
      <c r="O18" s="29">
        <v>4</v>
      </c>
      <c r="P18" s="19" t="s">
        <v>29</v>
      </c>
      <c r="Q18" s="41" t="s">
        <v>144</v>
      </c>
      <c r="R18" s="49" t="s">
        <v>59</v>
      </c>
      <c r="S18" s="112">
        <v>5</v>
      </c>
      <c r="T18" s="113">
        <v>3</v>
      </c>
      <c r="U18" s="152">
        <f t="shared" si="4"/>
        <v>8</v>
      </c>
      <c r="W18" s="217" t="s">
        <v>94</v>
      </c>
      <c r="X18" s="178">
        <v>11</v>
      </c>
    </row>
    <row r="19" spans="1:24" s="48" customFormat="1" ht="12.75">
      <c r="A19" s="29">
        <v>5</v>
      </c>
      <c r="B19" s="45" t="s">
        <v>16</v>
      </c>
      <c r="C19" s="41" t="s">
        <v>39</v>
      </c>
      <c r="D19" s="49" t="s">
        <v>62</v>
      </c>
      <c r="E19" s="112">
        <v>6</v>
      </c>
      <c r="F19" s="113">
        <v>4</v>
      </c>
      <c r="G19" s="152">
        <f t="shared" si="3"/>
        <v>10</v>
      </c>
      <c r="H19" s="29">
        <v>5</v>
      </c>
      <c r="I19" s="19" t="s">
        <v>29</v>
      </c>
      <c r="J19" s="41" t="s">
        <v>36</v>
      </c>
      <c r="K19" s="49" t="s">
        <v>59</v>
      </c>
      <c r="L19" s="112">
        <v>7</v>
      </c>
      <c r="M19" s="113">
        <v>4</v>
      </c>
      <c r="N19" s="152">
        <v>10.999</v>
      </c>
      <c r="O19" s="29">
        <v>5</v>
      </c>
      <c r="P19" s="40" t="s">
        <v>75</v>
      </c>
      <c r="Q19" s="135" t="s">
        <v>178</v>
      </c>
      <c r="R19" s="49" t="s">
        <v>60</v>
      </c>
      <c r="S19" s="112">
        <v>6</v>
      </c>
      <c r="T19" s="113">
        <v>4</v>
      </c>
      <c r="U19" s="152">
        <f t="shared" si="4"/>
        <v>10</v>
      </c>
      <c r="W19" s="218" t="s">
        <v>95</v>
      </c>
      <c r="X19" s="178">
        <v>11</v>
      </c>
    </row>
    <row r="20" spans="1:24" s="48" customFormat="1" ht="12.75">
      <c r="A20" s="29">
        <v>6</v>
      </c>
      <c r="B20" s="18" t="s">
        <v>12</v>
      </c>
      <c r="C20" s="135" t="s">
        <v>154</v>
      </c>
      <c r="D20" s="49" t="s">
        <v>58</v>
      </c>
      <c r="E20" s="112">
        <v>5</v>
      </c>
      <c r="F20" s="113">
        <v>6</v>
      </c>
      <c r="G20" s="152">
        <f t="shared" si="3"/>
        <v>11</v>
      </c>
      <c r="H20" s="29">
        <v>6</v>
      </c>
      <c r="I20" s="18" t="s">
        <v>12</v>
      </c>
      <c r="J20" s="135" t="s">
        <v>66</v>
      </c>
      <c r="K20" s="49" t="s">
        <v>58</v>
      </c>
      <c r="L20" s="112">
        <v>6</v>
      </c>
      <c r="M20" s="113">
        <v>5</v>
      </c>
      <c r="N20" s="152">
        <f>SUM(L20:M20)</f>
        <v>11</v>
      </c>
      <c r="O20" s="29">
        <v>6</v>
      </c>
      <c r="P20" s="45" t="s">
        <v>16</v>
      </c>
      <c r="Q20" s="135" t="s">
        <v>34</v>
      </c>
      <c r="R20" s="49" t="s">
        <v>62</v>
      </c>
      <c r="S20" s="112">
        <v>4</v>
      </c>
      <c r="T20" s="113">
        <v>6</v>
      </c>
      <c r="U20" s="152">
        <f t="shared" si="4"/>
        <v>10</v>
      </c>
      <c r="W20" s="214" t="s">
        <v>93</v>
      </c>
      <c r="X20" s="178">
        <v>12</v>
      </c>
    </row>
    <row r="21" spans="1:24" s="48" customFormat="1" ht="12.75">
      <c r="A21" s="29">
        <v>7</v>
      </c>
      <c r="B21" s="40" t="s">
        <v>75</v>
      </c>
      <c r="C21" s="135" t="s">
        <v>178</v>
      </c>
      <c r="D21" s="49" t="s">
        <v>60</v>
      </c>
      <c r="E21" s="112">
        <v>7</v>
      </c>
      <c r="F21" s="113">
        <v>7</v>
      </c>
      <c r="G21" s="152">
        <f t="shared" si="3"/>
        <v>14</v>
      </c>
      <c r="H21" s="29">
        <v>7</v>
      </c>
      <c r="I21" s="45" t="s">
        <v>16</v>
      </c>
      <c r="J21" s="135" t="s">
        <v>34</v>
      </c>
      <c r="K21" s="49" t="s">
        <v>62</v>
      </c>
      <c r="L21" s="112">
        <v>5</v>
      </c>
      <c r="M21" s="113">
        <v>6</v>
      </c>
      <c r="N21" s="152">
        <f>SUM(L21:M21)</f>
        <v>11</v>
      </c>
      <c r="O21" s="29">
        <v>7</v>
      </c>
      <c r="P21" s="18" t="s">
        <v>12</v>
      </c>
      <c r="Q21" s="135" t="s">
        <v>132</v>
      </c>
      <c r="R21" s="49" t="s">
        <v>58</v>
      </c>
      <c r="S21" s="112">
        <v>7</v>
      </c>
      <c r="T21" s="113">
        <v>7</v>
      </c>
      <c r="U21" s="152">
        <f t="shared" si="4"/>
        <v>14</v>
      </c>
      <c r="W21" s="215" t="s">
        <v>92</v>
      </c>
      <c r="X21" s="178">
        <v>11</v>
      </c>
    </row>
    <row r="22" spans="1:24" s="48" customFormat="1" ht="12.75">
      <c r="A22" s="29">
        <v>8</v>
      </c>
      <c r="B22" s="21" t="s">
        <v>44</v>
      </c>
      <c r="C22" s="135"/>
      <c r="D22" s="49" t="s">
        <v>61</v>
      </c>
      <c r="E22" s="219">
        <v>11</v>
      </c>
      <c r="F22" s="220">
        <v>11</v>
      </c>
      <c r="G22" s="152">
        <f t="shared" si="3"/>
        <v>22</v>
      </c>
      <c r="H22" s="29">
        <v>8</v>
      </c>
      <c r="I22" s="21" t="s">
        <v>44</v>
      </c>
      <c r="J22" s="135"/>
      <c r="K22" s="49" t="s">
        <v>61</v>
      </c>
      <c r="L22" s="219">
        <v>11</v>
      </c>
      <c r="M22" s="220">
        <v>11</v>
      </c>
      <c r="N22" s="152">
        <f>SUM(L22:M22)</f>
        <v>22</v>
      </c>
      <c r="O22" s="29">
        <v>8</v>
      </c>
      <c r="P22" s="21" t="s">
        <v>44</v>
      </c>
      <c r="Q22" s="135"/>
      <c r="R22" s="49" t="s">
        <v>61</v>
      </c>
      <c r="S22" s="219">
        <v>11</v>
      </c>
      <c r="T22" s="220">
        <v>11</v>
      </c>
      <c r="U22" s="152">
        <f t="shared" si="4"/>
        <v>22</v>
      </c>
      <c r="W22" s="216" t="s">
        <v>170</v>
      </c>
      <c r="X22" s="178">
        <v>11</v>
      </c>
    </row>
    <row r="23" spans="1:21" s="48" customFormat="1" ht="12.75">
      <c r="A23" s="30">
        <v>9</v>
      </c>
      <c r="B23" s="186" t="s">
        <v>164</v>
      </c>
      <c r="C23" s="31"/>
      <c r="D23" s="50" t="s">
        <v>63</v>
      </c>
      <c r="E23" s="174">
        <v>11</v>
      </c>
      <c r="F23" s="175">
        <v>11</v>
      </c>
      <c r="G23" s="152">
        <f t="shared" si="3"/>
        <v>22</v>
      </c>
      <c r="H23" s="30">
        <v>9</v>
      </c>
      <c r="I23" s="186" t="s">
        <v>164</v>
      </c>
      <c r="J23" s="31"/>
      <c r="K23" s="50" t="s">
        <v>63</v>
      </c>
      <c r="L23" s="174">
        <v>11</v>
      </c>
      <c r="M23" s="175">
        <v>11</v>
      </c>
      <c r="N23" s="152">
        <f>SUM(L23:M23)</f>
        <v>22</v>
      </c>
      <c r="O23" s="30">
        <v>9</v>
      </c>
      <c r="P23" s="186" t="s">
        <v>164</v>
      </c>
      <c r="Q23" s="31"/>
      <c r="R23" s="50" t="s">
        <v>63</v>
      </c>
      <c r="S23" s="174">
        <v>11</v>
      </c>
      <c r="T23" s="175">
        <v>11</v>
      </c>
      <c r="U23" s="152">
        <f t="shared" si="4"/>
        <v>22</v>
      </c>
    </row>
    <row r="24" spans="1:22" ht="12.75">
      <c r="A24" s="11"/>
      <c r="B24" s="221"/>
      <c r="C24" s="11"/>
      <c r="D24" s="222"/>
      <c r="E24" s="223"/>
      <c r="F24" s="223"/>
      <c r="G24" s="224"/>
      <c r="H24" s="11"/>
      <c r="I24" s="221"/>
      <c r="J24" s="11"/>
      <c r="K24" s="222"/>
      <c r="L24" s="223"/>
      <c r="M24" s="223"/>
      <c r="N24" s="224"/>
      <c r="O24" s="11"/>
      <c r="P24" s="221"/>
      <c r="Q24" s="11"/>
      <c r="R24" s="222"/>
      <c r="S24" s="223"/>
      <c r="T24" s="223"/>
      <c r="U24" s="224"/>
      <c r="V24" s="225"/>
    </row>
    <row r="25" spans="1:20" ht="12.75">
      <c r="A25" t="s">
        <v>177</v>
      </c>
      <c r="L25" s="36"/>
      <c r="M25" s="36"/>
      <c r="S25" s="36"/>
      <c r="T25" s="36"/>
    </row>
    <row r="26" spans="1:21" s="34" customFormat="1" ht="12.75">
      <c r="A26" s="130" t="s">
        <v>123</v>
      </c>
      <c r="B26" s="131"/>
      <c r="C26" s="132" t="s">
        <v>128</v>
      </c>
      <c r="D26" s="109"/>
      <c r="E26" s="108" t="s">
        <v>77</v>
      </c>
      <c r="F26" s="109"/>
      <c r="G26" s="39"/>
      <c r="H26" s="133" t="s">
        <v>125</v>
      </c>
      <c r="I26" s="131"/>
      <c r="J26" s="132" t="s">
        <v>124</v>
      </c>
      <c r="K26" s="109"/>
      <c r="L26" s="108" t="s">
        <v>77</v>
      </c>
      <c r="M26" s="109"/>
      <c r="N26" s="39"/>
      <c r="O26" s="133" t="s">
        <v>127</v>
      </c>
      <c r="P26" s="131"/>
      <c r="Q26" s="132" t="s">
        <v>126</v>
      </c>
      <c r="R26" s="109"/>
      <c r="S26" s="108" t="s">
        <v>77</v>
      </c>
      <c r="T26" s="109"/>
      <c r="U26" s="39"/>
    </row>
    <row r="27" spans="1:21" s="48" customFormat="1" ht="15" customHeight="1">
      <c r="A27" s="37">
        <v>1</v>
      </c>
      <c r="B27" s="129" t="s">
        <v>5</v>
      </c>
      <c r="C27" s="153" t="s">
        <v>27</v>
      </c>
      <c r="D27" s="46" t="s">
        <v>55</v>
      </c>
      <c r="E27" s="110">
        <v>2</v>
      </c>
      <c r="F27" s="111">
        <v>2</v>
      </c>
      <c r="G27" s="152">
        <f aca="true" t="shared" si="5" ref="G27:G35">SUM(E27:F27)</f>
        <v>4</v>
      </c>
      <c r="H27" s="37">
        <v>1</v>
      </c>
      <c r="I27" s="129" t="s">
        <v>5</v>
      </c>
      <c r="J27" s="38" t="s">
        <v>15</v>
      </c>
      <c r="K27" s="46" t="s">
        <v>55</v>
      </c>
      <c r="L27" s="110">
        <v>1</v>
      </c>
      <c r="M27" s="111">
        <v>1</v>
      </c>
      <c r="N27" s="152">
        <f aca="true" t="shared" si="6" ref="N27:N35">SUM(L27:M27)</f>
        <v>2</v>
      </c>
      <c r="O27" s="37">
        <v>1</v>
      </c>
      <c r="P27" s="186" t="s">
        <v>164</v>
      </c>
      <c r="Q27" s="38" t="s">
        <v>4</v>
      </c>
      <c r="R27" s="46" t="s">
        <v>62</v>
      </c>
      <c r="S27" s="110">
        <v>1</v>
      </c>
      <c r="T27" s="111">
        <v>1</v>
      </c>
      <c r="U27" s="152">
        <f aca="true" t="shared" si="7" ref="U27:U35">SUM(S27:T27)</f>
        <v>2</v>
      </c>
    </row>
    <row r="28" spans="1:21" s="48" customFormat="1" ht="15" customHeight="1">
      <c r="A28" s="29">
        <v>2</v>
      </c>
      <c r="B28" s="22" t="s">
        <v>74</v>
      </c>
      <c r="C28" s="41" t="s">
        <v>8</v>
      </c>
      <c r="D28" s="49" t="s">
        <v>64</v>
      </c>
      <c r="E28" s="112">
        <v>7</v>
      </c>
      <c r="F28" s="113">
        <v>1</v>
      </c>
      <c r="G28" s="152">
        <f t="shared" si="5"/>
        <v>8</v>
      </c>
      <c r="H28" s="29">
        <v>2</v>
      </c>
      <c r="I28" s="22" t="s">
        <v>74</v>
      </c>
      <c r="J28" s="9" t="s">
        <v>159</v>
      </c>
      <c r="K28" s="49" t="s">
        <v>64</v>
      </c>
      <c r="L28" s="112">
        <v>3</v>
      </c>
      <c r="M28" s="113">
        <v>2</v>
      </c>
      <c r="N28" s="152">
        <f t="shared" si="6"/>
        <v>5</v>
      </c>
      <c r="O28" s="29">
        <v>2</v>
      </c>
      <c r="P28" s="44" t="s">
        <v>19</v>
      </c>
      <c r="Q28" s="135" t="s">
        <v>32</v>
      </c>
      <c r="R28" s="49" t="s">
        <v>56</v>
      </c>
      <c r="S28" s="112">
        <v>2</v>
      </c>
      <c r="T28" s="113">
        <v>4</v>
      </c>
      <c r="U28" s="152">
        <f t="shared" si="7"/>
        <v>6</v>
      </c>
    </row>
    <row r="29" spans="1:21" s="48" customFormat="1" ht="15" customHeight="1">
      <c r="A29" s="29">
        <v>3</v>
      </c>
      <c r="B29" s="44" t="s">
        <v>19</v>
      </c>
      <c r="C29" s="135" t="s">
        <v>20</v>
      </c>
      <c r="D29" s="49" t="s">
        <v>56</v>
      </c>
      <c r="E29" s="112">
        <v>1</v>
      </c>
      <c r="F29" s="113">
        <v>7</v>
      </c>
      <c r="G29" s="152">
        <f t="shared" si="5"/>
        <v>8</v>
      </c>
      <c r="H29" s="29">
        <v>3</v>
      </c>
      <c r="I29" s="40" t="s">
        <v>75</v>
      </c>
      <c r="J29" s="41" t="s">
        <v>21</v>
      </c>
      <c r="K29" s="49" t="s">
        <v>58</v>
      </c>
      <c r="L29" s="112">
        <v>2</v>
      </c>
      <c r="M29" s="113">
        <v>4</v>
      </c>
      <c r="N29" s="152">
        <f t="shared" si="6"/>
        <v>6</v>
      </c>
      <c r="O29" s="29">
        <v>3</v>
      </c>
      <c r="P29" s="22" t="s">
        <v>74</v>
      </c>
      <c r="Q29" s="41" t="s">
        <v>14</v>
      </c>
      <c r="R29" s="49" t="s">
        <v>64</v>
      </c>
      <c r="S29" s="112">
        <v>4</v>
      </c>
      <c r="T29" s="113">
        <v>3</v>
      </c>
      <c r="U29" s="152">
        <f t="shared" si="7"/>
        <v>7</v>
      </c>
    </row>
    <row r="30" spans="1:21" s="48" customFormat="1" ht="15" customHeight="1">
      <c r="A30" s="29">
        <v>4</v>
      </c>
      <c r="B30" s="21" t="s">
        <v>44</v>
      </c>
      <c r="C30" s="41" t="s">
        <v>175</v>
      </c>
      <c r="D30" s="49" t="s">
        <v>60</v>
      </c>
      <c r="E30" s="112">
        <v>3</v>
      </c>
      <c r="F30" s="113">
        <v>5</v>
      </c>
      <c r="G30" s="152">
        <f t="shared" si="5"/>
        <v>8</v>
      </c>
      <c r="H30" s="29">
        <v>4</v>
      </c>
      <c r="I30" s="186" t="s">
        <v>164</v>
      </c>
      <c r="J30" s="41" t="s">
        <v>11</v>
      </c>
      <c r="K30" s="49" t="s">
        <v>62</v>
      </c>
      <c r="L30" s="112">
        <v>5</v>
      </c>
      <c r="M30" s="113">
        <v>3</v>
      </c>
      <c r="N30" s="152">
        <f t="shared" si="6"/>
        <v>8</v>
      </c>
      <c r="O30" s="29">
        <v>4</v>
      </c>
      <c r="P30" s="18" t="s">
        <v>12</v>
      </c>
      <c r="Q30" s="9" t="s">
        <v>176</v>
      </c>
      <c r="R30" s="49" t="s">
        <v>57</v>
      </c>
      <c r="S30" s="112">
        <v>3</v>
      </c>
      <c r="T30" s="113">
        <v>5</v>
      </c>
      <c r="U30" s="152">
        <f t="shared" si="7"/>
        <v>8</v>
      </c>
    </row>
    <row r="31" spans="1:21" s="48" customFormat="1" ht="15" customHeight="1">
      <c r="A31" s="29">
        <v>5</v>
      </c>
      <c r="B31" s="18" t="s">
        <v>12</v>
      </c>
      <c r="C31" s="135" t="s">
        <v>28</v>
      </c>
      <c r="D31" s="49" t="s">
        <v>56</v>
      </c>
      <c r="E31" s="112">
        <v>6</v>
      </c>
      <c r="F31" s="113">
        <v>3</v>
      </c>
      <c r="G31" s="152">
        <f t="shared" si="5"/>
        <v>9</v>
      </c>
      <c r="H31" s="29">
        <v>5</v>
      </c>
      <c r="I31" s="21" t="s">
        <v>44</v>
      </c>
      <c r="J31" s="41" t="s">
        <v>28</v>
      </c>
      <c r="K31" s="49" t="s">
        <v>60</v>
      </c>
      <c r="L31" s="112">
        <v>4</v>
      </c>
      <c r="M31" s="113">
        <v>6</v>
      </c>
      <c r="N31" s="152">
        <f t="shared" si="6"/>
        <v>10</v>
      </c>
      <c r="O31" s="29">
        <v>5</v>
      </c>
      <c r="P31" s="21" t="s">
        <v>44</v>
      </c>
      <c r="Q31" s="41" t="s">
        <v>175</v>
      </c>
      <c r="R31" s="49" t="s">
        <v>60</v>
      </c>
      <c r="S31" s="112">
        <v>5</v>
      </c>
      <c r="T31" s="113">
        <v>6</v>
      </c>
      <c r="U31" s="152">
        <f t="shared" si="7"/>
        <v>11</v>
      </c>
    </row>
    <row r="32" spans="1:21" s="48" customFormat="1" ht="15" customHeight="1">
      <c r="A32" s="29">
        <v>6</v>
      </c>
      <c r="B32" s="186" t="s">
        <v>164</v>
      </c>
      <c r="C32" s="135" t="s">
        <v>167</v>
      </c>
      <c r="D32" s="49" t="s">
        <v>62</v>
      </c>
      <c r="E32" s="112">
        <v>5</v>
      </c>
      <c r="F32" s="113">
        <v>6</v>
      </c>
      <c r="G32" s="152">
        <f t="shared" si="5"/>
        <v>11</v>
      </c>
      <c r="H32" s="29">
        <v>6</v>
      </c>
      <c r="I32" s="44" t="s">
        <v>19</v>
      </c>
      <c r="J32" s="135" t="s">
        <v>33</v>
      </c>
      <c r="K32" s="49" t="s">
        <v>56</v>
      </c>
      <c r="L32" s="112">
        <v>6</v>
      </c>
      <c r="M32" s="113">
        <v>5</v>
      </c>
      <c r="N32" s="152">
        <f t="shared" si="6"/>
        <v>11</v>
      </c>
      <c r="O32" s="29">
        <v>6</v>
      </c>
      <c r="P32" s="129" t="s">
        <v>5</v>
      </c>
      <c r="Q32" s="135" t="s">
        <v>10</v>
      </c>
      <c r="R32" s="49" t="s">
        <v>55</v>
      </c>
      <c r="S32" s="112">
        <v>11</v>
      </c>
      <c r="T32" s="113">
        <v>2</v>
      </c>
      <c r="U32" s="152">
        <f t="shared" si="7"/>
        <v>13</v>
      </c>
    </row>
    <row r="33" spans="1:21" s="48" customFormat="1" ht="15" customHeight="1">
      <c r="A33" s="29">
        <v>7</v>
      </c>
      <c r="B33" s="19" t="s">
        <v>29</v>
      </c>
      <c r="C33" s="42" t="s">
        <v>30</v>
      </c>
      <c r="D33" s="49" t="s">
        <v>58</v>
      </c>
      <c r="E33" s="112">
        <v>8</v>
      </c>
      <c r="F33" s="113">
        <v>4</v>
      </c>
      <c r="G33" s="152">
        <f t="shared" si="5"/>
        <v>12</v>
      </c>
      <c r="H33" s="29">
        <v>7</v>
      </c>
      <c r="I33" s="18" t="s">
        <v>12</v>
      </c>
      <c r="J33" s="135" t="s">
        <v>65</v>
      </c>
      <c r="K33" s="49" t="s">
        <v>57</v>
      </c>
      <c r="L33" s="112">
        <v>7</v>
      </c>
      <c r="M33" s="113">
        <v>8</v>
      </c>
      <c r="N33" s="152">
        <f t="shared" si="6"/>
        <v>15</v>
      </c>
      <c r="O33" s="29">
        <v>7</v>
      </c>
      <c r="P33" s="45" t="s">
        <v>16</v>
      </c>
      <c r="Q33" s="42" t="s">
        <v>136</v>
      </c>
      <c r="R33" s="49" t="s">
        <v>61</v>
      </c>
      <c r="S33" s="112">
        <v>6</v>
      </c>
      <c r="T33" s="113">
        <v>7</v>
      </c>
      <c r="U33" s="152">
        <f t="shared" si="7"/>
        <v>13</v>
      </c>
    </row>
    <row r="34" spans="1:24" s="48" customFormat="1" ht="15" customHeight="1">
      <c r="A34" s="29">
        <v>8</v>
      </c>
      <c r="B34" s="45" t="s">
        <v>16</v>
      </c>
      <c r="C34" s="41" t="s">
        <v>136</v>
      </c>
      <c r="D34" s="49" t="s">
        <v>61</v>
      </c>
      <c r="E34" s="112">
        <v>4</v>
      </c>
      <c r="F34" s="113">
        <v>8</v>
      </c>
      <c r="G34" s="152">
        <f t="shared" si="5"/>
        <v>12</v>
      </c>
      <c r="H34" s="29">
        <v>8</v>
      </c>
      <c r="I34" s="45" t="s">
        <v>16</v>
      </c>
      <c r="J34" s="135" t="s">
        <v>39</v>
      </c>
      <c r="K34" s="49" t="s">
        <v>61</v>
      </c>
      <c r="L34" s="112">
        <v>8</v>
      </c>
      <c r="M34" s="113">
        <v>9</v>
      </c>
      <c r="N34" s="152">
        <f t="shared" si="6"/>
        <v>17</v>
      </c>
      <c r="O34" s="29">
        <v>8</v>
      </c>
      <c r="P34" s="40" t="s">
        <v>75</v>
      </c>
      <c r="Q34" s="41" t="s">
        <v>130</v>
      </c>
      <c r="R34" s="49" t="s">
        <v>63</v>
      </c>
      <c r="S34" s="213">
        <v>11</v>
      </c>
      <c r="T34" s="113">
        <v>7</v>
      </c>
      <c r="U34" s="152">
        <f t="shared" si="7"/>
        <v>18</v>
      </c>
      <c r="W34" s="176" t="s">
        <v>93</v>
      </c>
      <c r="X34" s="178">
        <v>11</v>
      </c>
    </row>
    <row r="35" spans="1:24" s="48" customFormat="1" ht="15" customHeight="1">
      <c r="A35" s="30">
        <v>9</v>
      </c>
      <c r="B35" s="40" t="s">
        <v>75</v>
      </c>
      <c r="C35" s="31"/>
      <c r="D35" s="50" t="s">
        <v>59</v>
      </c>
      <c r="E35" s="174">
        <v>11</v>
      </c>
      <c r="F35" s="175">
        <v>11</v>
      </c>
      <c r="G35" s="152">
        <f t="shared" si="5"/>
        <v>22</v>
      </c>
      <c r="H35" s="30">
        <v>9</v>
      </c>
      <c r="I35" s="19" t="s">
        <v>29</v>
      </c>
      <c r="J35" s="31" t="s">
        <v>174</v>
      </c>
      <c r="K35" s="50" t="s">
        <v>57</v>
      </c>
      <c r="L35" s="174">
        <v>11</v>
      </c>
      <c r="M35" s="115">
        <v>7</v>
      </c>
      <c r="N35" s="152">
        <f t="shared" si="6"/>
        <v>18</v>
      </c>
      <c r="O35" s="30">
        <v>9</v>
      </c>
      <c r="P35" s="19" t="s">
        <v>29</v>
      </c>
      <c r="Q35" s="31"/>
      <c r="R35" s="50" t="s">
        <v>58</v>
      </c>
      <c r="S35" s="174">
        <v>11</v>
      </c>
      <c r="T35" s="175">
        <v>11</v>
      </c>
      <c r="U35" s="152">
        <f t="shared" si="7"/>
        <v>22</v>
      </c>
      <c r="W35" s="177" t="s">
        <v>92</v>
      </c>
      <c r="X35" s="178">
        <v>10</v>
      </c>
    </row>
    <row r="36" spans="4:21" ht="12.75">
      <c r="D36"/>
      <c r="G36" s="36"/>
      <c r="M36" s="36"/>
      <c r="N36" s="36"/>
      <c r="T36" s="36"/>
      <c r="U36" s="36"/>
    </row>
    <row r="37" spans="1:20" ht="12.75">
      <c r="A37" t="s">
        <v>168</v>
      </c>
      <c r="L37" s="36"/>
      <c r="M37" s="36"/>
      <c r="S37" s="36"/>
      <c r="T37" s="36"/>
    </row>
    <row r="38" spans="1:21" s="34" customFormat="1" ht="12.75">
      <c r="A38" s="130" t="s">
        <v>123</v>
      </c>
      <c r="B38" s="131"/>
      <c r="C38" s="132" t="s">
        <v>128</v>
      </c>
      <c r="D38" s="109"/>
      <c r="E38" s="108" t="s">
        <v>77</v>
      </c>
      <c r="F38" s="109"/>
      <c r="G38" s="39"/>
      <c r="H38" s="133" t="s">
        <v>125</v>
      </c>
      <c r="I38" s="131"/>
      <c r="J38" s="132" t="s">
        <v>126</v>
      </c>
      <c r="K38" s="109"/>
      <c r="L38" s="108" t="s">
        <v>77</v>
      </c>
      <c r="M38" s="109"/>
      <c r="N38" s="39"/>
      <c r="O38" s="133" t="s">
        <v>127</v>
      </c>
      <c r="P38" s="131"/>
      <c r="Q38" s="132" t="s">
        <v>124</v>
      </c>
      <c r="R38" s="109"/>
      <c r="S38" s="108" t="s">
        <v>77</v>
      </c>
      <c r="T38" s="109"/>
      <c r="U38" s="39"/>
    </row>
    <row r="39" spans="1:21" s="48" customFormat="1" ht="15" customHeight="1">
      <c r="A39" s="37">
        <v>1</v>
      </c>
      <c r="B39" s="129" t="s">
        <v>5</v>
      </c>
      <c r="C39" s="38" t="s">
        <v>15</v>
      </c>
      <c r="D39" s="46" t="s">
        <v>62</v>
      </c>
      <c r="E39" s="110">
        <v>1</v>
      </c>
      <c r="F39" s="111">
        <v>1</v>
      </c>
      <c r="G39" s="152">
        <f aca="true" t="shared" si="8" ref="G39:G44">SUM(E39:F39)</f>
        <v>2</v>
      </c>
      <c r="H39" s="37">
        <v>1</v>
      </c>
      <c r="I39" s="129" t="s">
        <v>5</v>
      </c>
      <c r="J39" s="38" t="s">
        <v>6</v>
      </c>
      <c r="K39" s="46" t="s">
        <v>60</v>
      </c>
      <c r="L39" s="110">
        <v>2</v>
      </c>
      <c r="M39" s="111">
        <v>1</v>
      </c>
      <c r="N39" s="152">
        <f aca="true" t="shared" si="9" ref="N39:N45">SUM(L39:M39)</f>
        <v>3</v>
      </c>
      <c r="O39" s="37">
        <v>1</v>
      </c>
      <c r="P39" s="22" t="s">
        <v>74</v>
      </c>
      <c r="Q39" s="38" t="s">
        <v>26</v>
      </c>
      <c r="R39" s="46" t="s">
        <v>60</v>
      </c>
      <c r="S39" s="110">
        <v>1</v>
      </c>
      <c r="T39" s="111">
        <v>1</v>
      </c>
      <c r="U39" s="152">
        <f aca="true" t="shared" si="10" ref="U39:U47">SUM(S39:T39)</f>
        <v>2</v>
      </c>
    </row>
    <row r="40" spans="1:23" s="48" customFormat="1" ht="15" customHeight="1">
      <c r="A40" s="29">
        <v>2</v>
      </c>
      <c r="B40" s="17" t="s">
        <v>3</v>
      </c>
      <c r="C40" s="9" t="s">
        <v>27</v>
      </c>
      <c r="D40" s="49" t="s">
        <v>59</v>
      </c>
      <c r="E40" s="112">
        <v>2</v>
      </c>
      <c r="F40" s="113">
        <v>2</v>
      </c>
      <c r="G40" s="152">
        <f t="shared" si="8"/>
        <v>4</v>
      </c>
      <c r="H40" s="29">
        <v>2</v>
      </c>
      <c r="I40" s="44" t="s">
        <v>19</v>
      </c>
      <c r="J40" s="9" t="s">
        <v>20</v>
      </c>
      <c r="K40" s="49" t="s">
        <v>62</v>
      </c>
      <c r="L40" s="112">
        <v>3</v>
      </c>
      <c r="M40" s="113">
        <v>2</v>
      </c>
      <c r="N40" s="152">
        <f t="shared" si="9"/>
        <v>5</v>
      </c>
      <c r="O40" s="29">
        <v>2</v>
      </c>
      <c r="P40" s="129" t="s">
        <v>5</v>
      </c>
      <c r="Q40" s="9" t="s">
        <v>153</v>
      </c>
      <c r="R40" s="49" t="s">
        <v>64</v>
      </c>
      <c r="S40" s="112">
        <v>2</v>
      </c>
      <c r="T40" s="113">
        <v>2</v>
      </c>
      <c r="U40" s="152">
        <f t="shared" si="10"/>
        <v>4</v>
      </c>
      <c r="W40" s="155" t="s">
        <v>93</v>
      </c>
    </row>
    <row r="41" spans="1:23" s="48" customFormat="1" ht="15" customHeight="1">
      <c r="A41" s="29">
        <v>3</v>
      </c>
      <c r="B41" s="172" t="s">
        <v>12</v>
      </c>
      <c r="C41" s="9" t="s">
        <v>46</v>
      </c>
      <c r="D41" s="49" t="s">
        <v>56</v>
      </c>
      <c r="E41" s="112">
        <v>3</v>
      </c>
      <c r="F41" s="113">
        <v>4</v>
      </c>
      <c r="G41" s="152">
        <f t="shared" si="8"/>
        <v>7</v>
      </c>
      <c r="H41" s="29">
        <v>3</v>
      </c>
      <c r="I41" s="166" t="s">
        <v>74</v>
      </c>
      <c r="J41" s="135" t="s">
        <v>8</v>
      </c>
      <c r="K41" s="49" t="s">
        <v>64</v>
      </c>
      <c r="L41" s="112">
        <v>1</v>
      </c>
      <c r="M41" s="113">
        <v>7</v>
      </c>
      <c r="N41" s="152">
        <f t="shared" si="9"/>
        <v>8</v>
      </c>
      <c r="O41" s="29">
        <v>3</v>
      </c>
      <c r="P41" s="19" t="s">
        <v>29</v>
      </c>
      <c r="Q41" s="9" t="s">
        <v>131</v>
      </c>
      <c r="R41" s="49" t="s">
        <v>61</v>
      </c>
      <c r="S41" s="112">
        <v>3</v>
      </c>
      <c r="T41" s="113">
        <v>3</v>
      </c>
      <c r="U41" s="152">
        <f t="shared" si="10"/>
        <v>6</v>
      </c>
      <c r="W41" s="156" t="s">
        <v>95</v>
      </c>
    </row>
    <row r="42" spans="1:23" s="48" customFormat="1" ht="15" customHeight="1">
      <c r="A42" s="29">
        <v>4</v>
      </c>
      <c r="B42" s="18" t="s">
        <v>12</v>
      </c>
      <c r="C42" s="9" t="s">
        <v>25</v>
      </c>
      <c r="D42" s="49" t="s">
        <v>63</v>
      </c>
      <c r="E42" s="112">
        <v>5</v>
      </c>
      <c r="F42" s="113">
        <v>3</v>
      </c>
      <c r="G42" s="152">
        <f t="shared" si="8"/>
        <v>8</v>
      </c>
      <c r="H42" s="29">
        <v>4</v>
      </c>
      <c r="I42" s="22" t="s">
        <v>74</v>
      </c>
      <c r="J42" s="9" t="s">
        <v>13</v>
      </c>
      <c r="K42" s="49" t="s">
        <v>55</v>
      </c>
      <c r="L42" s="112">
        <v>5</v>
      </c>
      <c r="M42" s="113">
        <v>4</v>
      </c>
      <c r="N42" s="152">
        <f t="shared" si="9"/>
        <v>9</v>
      </c>
      <c r="O42" s="29">
        <v>4</v>
      </c>
      <c r="P42" s="21" t="s">
        <v>44</v>
      </c>
      <c r="Q42" s="9" t="s">
        <v>154</v>
      </c>
      <c r="R42" s="49" t="s">
        <v>55</v>
      </c>
      <c r="S42" s="112">
        <v>5</v>
      </c>
      <c r="T42" s="113">
        <v>4</v>
      </c>
      <c r="U42" s="152">
        <f t="shared" si="10"/>
        <v>9</v>
      </c>
      <c r="W42" s="157" t="s">
        <v>94</v>
      </c>
    </row>
    <row r="43" spans="1:23" s="48" customFormat="1" ht="15" customHeight="1">
      <c r="A43" s="29">
        <v>5</v>
      </c>
      <c r="B43" s="44" t="s">
        <v>19</v>
      </c>
      <c r="C43" s="41" t="s">
        <v>32</v>
      </c>
      <c r="D43" s="49" t="s">
        <v>60</v>
      </c>
      <c r="E43" s="112">
        <v>6</v>
      </c>
      <c r="F43" s="113">
        <v>6</v>
      </c>
      <c r="G43" s="152">
        <f t="shared" si="8"/>
        <v>12</v>
      </c>
      <c r="H43" s="29">
        <v>5</v>
      </c>
      <c r="I43" s="17" t="s">
        <v>3</v>
      </c>
      <c r="J43" s="9" t="s">
        <v>4</v>
      </c>
      <c r="K43" s="49" t="s">
        <v>59</v>
      </c>
      <c r="L43" s="112">
        <v>7</v>
      </c>
      <c r="M43" s="113">
        <v>3</v>
      </c>
      <c r="N43" s="152">
        <f t="shared" si="9"/>
        <v>10</v>
      </c>
      <c r="O43" s="29">
        <v>5</v>
      </c>
      <c r="P43" s="173" t="s">
        <v>75</v>
      </c>
      <c r="Q43" s="9" t="s">
        <v>155</v>
      </c>
      <c r="R43" s="49" t="s">
        <v>63</v>
      </c>
      <c r="S43" s="112">
        <v>4</v>
      </c>
      <c r="T43" s="113">
        <v>6</v>
      </c>
      <c r="U43" s="152">
        <f t="shared" si="10"/>
        <v>10</v>
      </c>
      <c r="W43" s="158" t="s">
        <v>94</v>
      </c>
    </row>
    <row r="44" spans="1:21" s="48" customFormat="1" ht="15" customHeight="1">
      <c r="A44" s="29">
        <v>6</v>
      </c>
      <c r="B44" s="21" t="s">
        <v>44</v>
      </c>
      <c r="C44" s="135" t="s">
        <v>28</v>
      </c>
      <c r="D44" s="49" t="s">
        <v>61</v>
      </c>
      <c r="E44" s="112">
        <v>4</v>
      </c>
      <c r="F44" s="113">
        <v>9</v>
      </c>
      <c r="G44" s="152">
        <f t="shared" si="8"/>
        <v>13</v>
      </c>
      <c r="H44" s="29">
        <v>6</v>
      </c>
      <c r="I44" s="17" t="s">
        <v>3</v>
      </c>
      <c r="J44" s="9" t="s">
        <v>11</v>
      </c>
      <c r="K44" s="49" t="s">
        <v>61</v>
      </c>
      <c r="L44" s="112">
        <v>4</v>
      </c>
      <c r="M44" s="113">
        <v>6</v>
      </c>
      <c r="N44" s="152">
        <f t="shared" si="9"/>
        <v>10</v>
      </c>
      <c r="O44" s="29">
        <v>6</v>
      </c>
      <c r="P44" s="19" t="s">
        <v>29</v>
      </c>
      <c r="Q44" s="9" t="s">
        <v>156</v>
      </c>
      <c r="R44" s="49" t="s">
        <v>56</v>
      </c>
      <c r="S44" s="112">
        <v>6</v>
      </c>
      <c r="T44" s="113">
        <v>8</v>
      </c>
      <c r="U44" s="152">
        <f t="shared" si="10"/>
        <v>14</v>
      </c>
    </row>
    <row r="45" spans="1:21" s="48" customFormat="1" ht="15" customHeight="1">
      <c r="A45" s="29">
        <v>7</v>
      </c>
      <c r="B45" s="45" t="s">
        <v>16</v>
      </c>
      <c r="C45" s="9" t="s">
        <v>17</v>
      </c>
      <c r="D45" s="49" t="s">
        <v>64</v>
      </c>
      <c r="E45" s="112">
        <v>8</v>
      </c>
      <c r="F45" s="113">
        <v>5</v>
      </c>
      <c r="G45" s="152">
        <v>13.01</v>
      </c>
      <c r="H45" s="29">
        <v>7</v>
      </c>
      <c r="I45" s="40" t="s">
        <v>75</v>
      </c>
      <c r="J45" s="9" t="s">
        <v>23</v>
      </c>
      <c r="K45" s="49" t="s">
        <v>57</v>
      </c>
      <c r="L45" s="112">
        <v>9</v>
      </c>
      <c r="M45" s="113">
        <v>5</v>
      </c>
      <c r="N45" s="152">
        <f t="shared" si="9"/>
        <v>14</v>
      </c>
      <c r="O45" s="29">
        <v>7</v>
      </c>
      <c r="P45" s="45" t="s">
        <v>16</v>
      </c>
      <c r="Q45" s="41" t="s">
        <v>39</v>
      </c>
      <c r="R45" s="49" t="s">
        <v>59</v>
      </c>
      <c r="S45" s="112">
        <v>7</v>
      </c>
      <c r="T45" s="113">
        <v>7</v>
      </c>
      <c r="U45" s="152">
        <f t="shared" si="10"/>
        <v>14</v>
      </c>
    </row>
    <row r="46" spans="1:21" s="48" customFormat="1" ht="15" customHeight="1">
      <c r="A46" s="29">
        <v>8</v>
      </c>
      <c r="B46" s="44" t="s">
        <v>19</v>
      </c>
      <c r="C46" s="9" t="s">
        <v>33</v>
      </c>
      <c r="D46" s="49" t="s">
        <v>57</v>
      </c>
      <c r="E46" s="112">
        <v>7</v>
      </c>
      <c r="F46" s="113">
        <v>8</v>
      </c>
      <c r="G46" s="152">
        <f>SUM(E46:F46)</f>
        <v>15</v>
      </c>
      <c r="H46" s="29">
        <v>8</v>
      </c>
      <c r="I46" s="19" t="s">
        <v>29</v>
      </c>
      <c r="J46" s="9" t="s">
        <v>30</v>
      </c>
      <c r="K46" s="49" t="s">
        <v>56</v>
      </c>
      <c r="L46" s="112">
        <v>6</v>
      </c>
      <c r="M46" s="113">
        <v>8</v>
      </c>
      <c r="N46" s="152">
        <v>14.01</v>
      </c>
      <c r="O46" s="29">
        <v>8</v>
      </c>
      <c r="P46" s="18" t="s">
        <v>12</v>
      </c>
      <c r="Q46" s="135" t="s">
        <v>65</v>
      </c>
      <c r="R46" s="49" t="s">
        <v>62</v>
      </c>
      <c r="S46" s="160">
        <v>11</v>
      </c>
      <c r="T46" s="113">
        <v>5</v>
      </c>
      <c r="U46" s="152">
        <f t="shared" si="10"/>
        <v>16</v>
      </c>
    </row>
    <row r="47" spans="1:21" s="48" customFormat="1" ht="15" customHeight="1">
      <c r="A47" s="30">
        <v>9</v>
      </c>
      <c r="B47" s="21" t="s">
        <v>44</v>
      </c>
      <c r="C47" s="31" t="s">
        <v>134</v>
      </c>
      <c r="D47" s="50" t="s">
        <v>55</v>
      </c>
      <c r="E47" s="114">
        <v>9</v>
      </c>
      <c r="F47" s="115">
        <v>7</v>
      </c>
      <c r="G47" s="152">
        <f>SUM(E47:F47)</f>
        <v>16</v>
      </c>
      <c r="H47" s="30">
        <v>9</v>
      </c>
      <c r="I47" s="45" t="s">
        <v>16</v>
      </c>
      <c r="J47" s="31" t="s">
        <v>136</v>
      </c>
      <c r="K47" s="50" t="s">
        <v>63</v>
      </c>
      <c r="L47" s="114">
        <v>8</v>
      </c>
      <c r="M47" s="115">
        <v>9</v>
      </c>
      <c r="N47" s="152">
        <f>SUM(L47:M47)</f>
        <v>17</v>
      </c>
      <c r="O47" s="30">
        <v>9</v>
      </c>
      <c r="P47" s="40" t="s">
        <v>75</v>
      </c>
      <c r="Q47" s="43" t="s">
        <v>157</v>
      </c>
      <c r="R47" s="50" t="s">
        <v>57</v>
      </c>
      <c r="S47" s="174">
        <v>11</v>
      </c>
      <c r="T47" s="175">
        <v>11</v>
      </c>
      <c r="U47" s="152">
        <f t="shared" si="10"/>
        <v>22</v>
      </c>
    </row>
    <row r="49" spans="2:7" ht="12.75">
      <c r="B49" t="s">
        <v>187</v>
      </c>
      <c r="D49"/>
      <c r="G49" s="36"/>
    </row>
    <row r="50" spans="1:21" s="34" customFormat="1" ht="12.75">
      <c r="A50" s="130" t="s">
        <v>123</v>
      </c>
      <c r="B50" s="131"/>
      <c r="C50" s="132" t="s">
        <v>128</v>
      </c>
      <c r="D50" s="109"/>
      <c r="E50" s="108" t="s">
        <v>77</v>
      </c>
      <c r="F50" s="109"/>
      <c r="G50" s="39"/>
      <c r="H50" s="133" t="s">
        <v>125</v>
      </c>
      <c r="I50" s="131"/>
      <c r="J50" s="132" t="s">
        <v>126</v>
      </c>
      <c r="K50" s="109"/>
      <c r="L50" s="108" t="s">
        <v>77</v>
      </c>
      <c r="M50" s="109"/>
      <c r="N50" s="39"/>
      <c r="O50" s="133" t="s">
        <v>127</v>
      </c>
      <c r="P50" s="131"/>
      <c r="Q50" s="132" t="s">
        <v>124</v>
      </c>
      <c r="R50" s="109"/>
      <c r="S50" s="108" t="s">
        <v>77</v>
      </c>
      <c r="T50" s="109"/>
      <c r="U50" s="39"/>
    </row>
    <row r="51" spans="1:21" s="48" customFormat="1" ht="15" customHeight="1">
      <c r="A51" s="37">
        <v>1</v>
      </c>
      <c r="B51" s="129" t="s">
        <v>5</v>
      </c>
      <c r="C51" s="38" t="s">
        <v>15</v>
      </c>
      <c r="D51" s="46" t="s">
        <v>62</v>
      </c>
      <c r="E51" s="110">
        <v>1</v>
      </c>
      <c r="F51" s="111">
        <v>1</v>
      </c>
      <c r="G51" s="152">
        <f aca="true" t="shared" si="11" ref="G51:G56">SUM(E51:F51)</f>
        <v>2</v>
      </c>
      <c r="H51" s="37">
        <v>1</v>
      </c>
      <c r="I51" s="129" t="s">
        <v>5</v>
      </c>
      <c r="J51" s="38" t="s">
        <v>6</v>
      </c>
      <c r="K51" s="46" t="s">
        <v>60</v>
      </c>
      <c r="L51" s="110">
        <v>2</v>
      </c>
      <c r="M51" s="111">
        <v>1</v>
      </c>
      <c r="N51" s="152">
        <f aca="true" t="shared" si="12" ref="N51:N57">SUM(L51:M51)</f>
        <v>3</v>
      </c>
      <c r="O51" s="37">
        <v>1</v>
      </c>
      <c r="P51" s="22" t="s">
        <v>74</v>
      </c>
      <c r="Q51" s="38" t="s">
        <v>26</v>
      </c>
      <c r="R51" s="46" t="s">
        <v>60</v>
      </c>
      <c r="S51" s="110">
        <v>1</v>
      </c>
      <c r="T51" s="111">
        <v>1</v>
      </c>
      <c r="U51" s="152">
        <f aca="true" t="shared" si="13" ref="U51:U59">SUM(S51:T51)</f>
        <v>2</v>
      </c>
    </row>
    <row r="52" spans="1:21" s="48" customFormat="1" ht="15" customHeight="1">
      <c r="A52" s="29">
        <v>2</v>
      </c>
      <c r="B52" s="17" t="s">
        <v>3</v>
      </c>
      <c r="C52" s="9" t="s">
        <v>27</v>
      </c>
      <c r="D52" s="49" t="s">
        <v>59</v>
      </c>
      <c r="E52" s="112">
        <v>2</v>
      </c>
      <c r="F52" s="113">
        <v>2</v>
      </c>
      <c r="G52" s="152">
        <f t="shared" si="11"/>
        <v>4</v>
      </c>
      <c r="H52" s="29">
        <v>2</v>
      </c>
      <c r="I52" s="44" t="s">
        <v>19</v>
      </c>
      <c r="J52" s="9" t="s">
        <v>20</v>
      </c>
      <c r="K52" s="49" t="s">
        <v>62</v>
      </c>
      <c r="L52" s="112">
        <v>3</v>
      </c>
      <c r="M52" s="113">
        <v>2</v>
      </c>
      <c r="N52" s="152">
        <f t="shared" si="12"/>
        <v>5</v>
      </c>
      <c r="O52" s="29">
        <v>2</v>
      </c>
      <c r="P52" s="129" t="s">
        <v>5</v>
      </c>
      <c r="Q52" s="9" t="s">
        <v>165</v>
      </c>
      <c r="R52" s="49" t="s">
        <v>64</v>
      </c>
      <c r="S52" s="112">
        <v>2</v>
      </c>
      <c r="T52" s="113">
        <v>2</v>
      </c>
      <c r="U52" s="152">
        <f t="shared" si="13"/>
        <v>4</v>
      </c>
    </row>
    <row r="53" spans="1:21" s="48" customFormat="1" ht="15" customHeight="1">
      <c r="A53" s="29">
        <v>3</v>
      </c>
      <c r="B53" s="172" t="s">
        <v>12</v>
      </c>
      <c r="C53" s="9" t="s">
        <v>46</v>
      </c>
      <c r="D53" s="49" t="s">
        <v>56</v>
      </c>
      <c r="E53" s="112">
        <v>3</v>
      </c>
      <c r="F53" s="113">
        <v>4</v>
      </c>
      <c r="G53" s="152">
        <f t="shared" si="11"/>
        <v>7</v>
      </c>
      <c r="H53" s="29">
        <v>3</v>
      </c>
      <c r="I53" s="166" t="s">
        <v>74</v>
      </c>
      <c r="J53" s="135" t="s">
        <v>8</v>
      </c>
      <c r="K53" s="49" t="s">
        <v>64</v>
      </c>
      <c r="L53" s="112">
        <v>1</v>
      </c>
      <c r="M53" s="113">
        <v>7</v>
      </c>
      <c r="N53" s="152">
        <f t="shared" si="12"/>
        <v>8</v>
      </c>
      <c r="O53" s="29">
        <v>3</v>
      </c>
      <c r="P53" s="19" t="s">
        <v>29</v>
      </c>
      <c r="Q53" s="9" t="s">
        <v>131</v>
      </c>
      <c r="R53" s="49" t="s">
        <v>61</v>
      </c>
      <c r="S53" s="112">
        <v>3</v>
      </c>
      <c r="T53" s="113">
        <v>3</v>
      </c>
      <c r="U53" s="152">
        <f t="shared" si="13"/>
        <v>6</v>
      </c>
    </row>
    <row r="54" spans="1:21" s="48" customFormat="1" ht="15" customHeight="1">
      <c r="A54" s="29">
        <v>4</v>
      </c>
      <c r="B54" s="18" t="s">
        <v>12</v>
      </c>
      <c r="C54" s="9" t="s">
        <v>25</v>
      </c>
      <c r="D54" s="49" t="s">
        <v>63</v>
      </c>
      <c r="E54" s="112">
        <v>5</v>
      </c>
      <c r="F54" s="113">
        <v>3</v>
      </c>
      <c r="G54" s="152">
        <f t="shared" si="11"/>
        <v>8</v>
      </c>
      <c r="H54" s="29">
        <v>4</v>
      </c>
      <c r="I54" s="22" t="s">
        <v>74</v>
      </c>
      <c r="J54" s="9" t="s">
        <v>13</v>
      </c>
      <c r="K54" s="49" t="s">
        <v>55</v>
      </c>
      <c r="L54" s="112">
        <v>5</v>
      </c>
      <c r="M54" s="113">
        <v>4</v>
      </c>
      <c r="N54" s="152">
        <f t="shared" si="12"/>
        <v>9</v>
      </c>
      <c r="O54" s="29">
        <v>4</v>
      </c>
      <c r="P54" s="21" t="s">
        <v>44</v>
      </c>
      <c r="Q54" s="9" t="s">
        <v>154</v>
      </c>
      <c r="R54" s="49" t="s">
        <v>55</v>
      </c>
      <c r="S54" s="112">
        <v>5</v>
      </c>
      <c r="T54" s="113">
        <v>4</v>
      </c>
      <c r="U54" s="152">
        <f t="shared" si="13"/>
        <v>9</v>
      </c>
    </row>
    <row r="55" spans="1:21" s="48" customFormat="1" ht="15" customHeight="1">
      <c r="A55" s="29">
        <v>5</v>
      </c>
      <c r="B55" s="44" t="s">
        <v>19</v>
      </c>
      <c r="C55" s="41" t="s">
        <v>32</v>
      </c>
      <c r="D55" s="49" t="s">
        <v>60</v>
      </c>
      <c r="E55" s="112">
        <v>6</v>
      </c>
      <c r="F55" s="113">
        <v>6</v>
      </c>
      <c r="G55" s="152">
        <f t="shared" si="11"/>
        <v>12</v>
      </c>
      <c r="H55" s="29">
        <v>5</v>
      </c>
      <c r="I55" s="17" t="s">
        <v>3</v>
      </c>
      <c r="J55" s="9" t="s">
        <v>4</v>
      </c>
      <c r="K55" s="49" t="s">
        <v>59</v>
      </c>
      <c r="L55" s="112">
        <v>7</v>
      </c>
      <c r="M55" s="113">
        <v>3</v>
      </c>
      <c r="N55" s="152">
        <f t="shared" si="12"/>
        <v>10</v>
      </c>
      <c r="O55" s="29">
        <v>5</v>
      </c>
      <c r="P55" s="173" t="s">
        <v>75</v>
      </c>
      <c r="Q55" s="9" t="s">
        <v>155</v>
      </c>
      <c r="R55" s="49" t="s">
        <v>63</v>
      </c>
      <c r="S55" s="112">
        <v>4</v>
      </c>
      <c r="T55" s="113">
        <v>6</v>
      </c>
      <c r="U55" s="152">
        <f t="shared" si="13"/>
        <v>10</v>
      </c>
    </row>
    <row r="56" spans="1:21" s="48" customFormat="1" ht="15" customHeight="1">
      <c r="A56" s="29">
        <v>6</v>
      </c>
      <c r="B56" s="21" t="s">
        <v>44</v>
      </c>
      <c r="C56" s="135" t="s">
        <v>28</v>
      </c>
      <c r="D56" s="49" t="s">
        <v>61</v>
      </c>
      <c r="E56" s="112">
        <v>4</v>
      </c>
      <c r="F56" s="113">
        <v>9</v>
      </c>
      <c r="G56" s="152">
        <f t="shared" si="11"/>
        <v>13</v>
      </c>
      <c r="H56" s="29">
        <v>6</v>
      </c>
      <c r="I56" s="17" t="s">
        <v>3</v>
      </c>
      <c r="J56" s="9" t="s">
        <v>11</v>
      </c>
      <c r="K56" s="49" t="s">
        <v>61</v>
      </c>
      <c r="L56" s="112">
        <v>4</v>
      </c>
      <c r="M56" s="113">
        <v>6</v>
      </c>
      <c r="N56" s="152">
        <f t="shared" si="12"/>
        <v>10</v>
      </c>
      <c r="O56" s="29">
        <v>6</v>
      </c>
      <c r="P56" s="19" t="s">
        <v>29</v>
      </c>
      <c r="Q56" s="9" t="s">
        <v>156</v>
      </c>
      <c r="R56" s="49" t="s">
        <v>56</v>
      </c>
      <c r="S56" s="112">
        <v>6</v>
      </c>
      <c r="T56" s="113">
        <v>8</v>
      </c>
      <c r="U56" s="152">
        <f t="shared" si="13"/>
        <v>14</v>
      </c>
    </row>
    <row r="57" spans="1:21" s="48" customFormat="1" ht="15" customHeight="1">
      <c r="A57" s="29">
        <v>7</v>
      </c>
      <c r="B57" s="45" t="s">
        <v>16</v>
      </c>
      <c r="C57" s="9" t="s">
        <v>17</v>
      </c>
      <c r="D57" s="49" t="s">
        <v>64</v>
      </c>
      <c r="E57" s="112">
        <v>8</v>
      </c>
      <c r="F57" s="113">
        <v>5</v>
      </c>
      <c r="G57" s="152">
        <v>13.01</v>
      </c>
      <c r="H57" s="29">
        <v>7</v>
      </c>
      <c r="I57" s="40" t="s">
        <v>75</v>
      </c>
      <c r="J57" s="9" t="s">
        <v>23</v>
      </c>
      <c r="K57" s="49" t="s">
        <v>57</v>
      </c>
      <c r="L57" s="112">
        <v>9</v>
      </c>
      <c r="M57" s="113">
        <v>5</v>
      </c>
      <c r="N57" s="152">
        <f t="shared" si="12"/>
        <v>14</v>
      </c>
      <c r="O57" s="29">
        <v>7</v>
      </c>
      <c r="P57" s="45" t="s">
        <v>16</v>
      </c>
      <c r="Q57" s="41" t="s">
        <v>39</v>
      </c>
      <c r="R57" s="49" t="s">
        <v>59</v>
      </c>
      <c r="S57" s="112">
        <v>7</v>
      </c>
      <c r="T57" s="113">
        <v>7</v>
      </c>
      <c r="U57" s="152">
        <f t="shared" si="13"/>
        <v>14</v>
      </c>
    </row>
    <row r="58" spans="1:21" s="48" customFormat="1" ht="15" customHeight="1">
      <c r="A58" s="29">
        <v>8</v>
      </c>
      <c r="B58" s="44" t="s">
        <v>19</v>
      </c>
      <c r="C58" s="9" t="s">
        <v>33</v>
      </c>
      <c r="D58" s="49" t="s">
        <v>57</v>
      </c>
      <c r="E58" s="112">
        <v>7</v>
      </c>
      <c r="F58" s="113">
        <v>8</v>
      </c>
      <c r="G58" s="152">
        <f>SUM(E58:F58)</f>
        <v>15</v>
      </c>
      <c r="H58" s="29">
        <v>8</v>
      </c>
      <c r="I58" s="19" t="s">
        <v>29</v>
      </c>
      <c r="J58" s="9" t="s">
        <v>30</v>
      </c>
      <c r="K58" s="49" t="s">
        <v>56</v>
      </c>
      <c r="L58" s="112">
        <v>6</v>
      </c>
      <c r="M58" s="113">
        <v>8</v>
      </c>
      <c r="N58" s="152">
        <v>14.01</v>
      </c>
      <c r="O58" s="29">
        <v>8</v>
      </c>
      <c r="P58" s="18" t="s">
        <v>12</v>
      </c>
      <c r="Q58" s="135" t="s">
        <v>65</v>
      </c>
      <c r="R58" s="49" t="s">
        <v>62</v>
      </c>
      <c r="S58" s="160">
        <v>11</v>
      </c>
      <c r="T58" s="113">
        <v>5</v>
      </c>
      <c r="U58" s="152">
        <f t="shared" si="13"/>
        <v>16</v>
      </c>
    </row>
    <row r="59" spans="1:21" s="48" customFormat="1" ht="15" customHeight="1">
      <c r="A59" s="30">
        <v>9</v>
      </c>
      <c r="B59" s="21" t="s">
        <v>44</v>
      </c>
      <c r="C59" s="31" t="s">
        <v>134</v>
      </c>
      <c r="D59" s="50" t="s">
        <v>55</v>
      </c>
      <c r="E59" s="114">
        <v>9</v>
      </c>
      <c r="F59" s="115">
        <v>7</v>
      </c>
      <c r="G59" s="152">
        <f>SUM(E59:F59)</f>
        <v>16</v>
      </c>
      <c r="H59" s="30">
        <v>9</v>
      </c>
      <c r="I59" s="45" t="s">
        <v>16</v>
      </c>
      <c r="J59" s="31" t="s">
        <v>136</v>
      </c>
      <c r="K59" s="50" t="s">
        <v>63</v>
      </c>
      <c r="L59" s="114">
        <v>8</v>
      </c>
      <c r="M59" s="115">
        <v>9</v>
      </c>
      <c r="N59" s="152">
        <f>SUM(L59:M59)</f>
        <v>17</v>
      </c>
      <c r="O59" s="30">
        <v>9</v>
      </c>
      <c r="P59" s="40" t="s">
        <v>75</v>
      </c>
      <c r="Q59" s="43" t="s">
        <v>157</v>
      </c>
      <c r="R59" s="50" t="s">
        <v>57</v>
      </c>
      <c r="S59" s="174">
        <v>11</v>
      </c>
      <c r="T59" s="175">
        <v>11</v>
      </c>
      <c r="U59" s="152">
        <f t="shared" si="13"/>
        <v>22</v>
      </c>
    </row>
    <row r="60" spans="5:13" ht="12.75">
      <c r="E60" s="176" t="s">
        <v>93</v>
      </c>
      <c r="F60" s="36">
        <v>11</v>
      </c>
      <c r="L60" s="277" t="s">
        <v>94</v>
      </c>
      <c r="M60" s="36">
        <v>10</v>
      </c>
    </row>
    <row r="61" spans="5:13" ht="12.75">
      <c r="E61" s="177" t="s">
        <v>92</v>
      </c>
      <c r="F61" s="36">
        <v>10</v>
      </c>
      <c r="L61" s="278" t="s">
        <v>95</v>
      </c>
      <c r="M61" s="36">
        <v>10</v>
      </c>
    </row>
    <row r="62" spans="1:22" s="48" customFormat="1" ht="15" customHeight="1">
      <c r="A62"/>
      <c r="B62"/>
      <c r="C62"/>
      <c r="D62"/>
      <c r="E62" s="36"/>
      <c r="F62" s="36"/>
      <c r="G62" s="36"/>
      <c r="H62"/>
      <c r="I62"/>
      <c r="J62"/>
      <c r="K62"/>
      <c r="L62"/>
      <c r="M62"/>
      <c r="N62"/>
      <c r="O62"/>
      <c r="P62"/>
      <c r="Q62"/>
      <c r="R62"/>
      <c r="S62"/>
      <c r="T62"/>
      <c r="U62"/>
      <c r="V62"/>
    </row>
    <row r="63" ht="12.75">
      <c r="B63" t="s">
        <v>143</v>
      </c>
    </row>
    <row r="64" spans="1:22" ht="12.75">
      <c r="A64" s="130" t="s">
        <v>123</v>
      </c>
      <c r="B64" s="131"/>
      <c r="C64" s="132" t="s">
        <v>128</v>
      </c>
      <c r="D64" s="109"/>
      <c r="E64" s="108" t="s">
        <v>77</v>
      </c>
      <c r="F64" s="109"/>
      <c r="G64" s="39"/>
      <c r="H64" s="133" t="s">
        <v>125</v>
      </c>
      <c r="I64" s="131"/>
      <c r="J64" s="132" t="s">
        <v>124</v>
      </c>
      <c r="K64" s="109"/>
      <c r="L64" s="108" t="s">
        <v>77</v>
      </c>
      <c r="M64" s="109"/>
      <c r="N64" s="39"/>
      <c r="O64" s="133" t="s">
        <v>127</v>
      </c>
      <c r="P64" s="131"/>
      <c r="Q64" s="132" t="s">
        <v>126</v>
      </c>
      <c r="R64" s="109"/>
      <c r="S64" s="108" t="s">
        <v>77</v>
      </c>
      <c r="T64" s="109"/>
      <c r="U64" s="39"/>
      <c r="V64" s="34"/>
    </row>
    <row r="65" spans="1:22" s="34" customFormat="1" ht="12.75">
      <c r="A65" s="37">
        <v>1</v>
      </c>
      <c r="B65" s="17" t="s">
        <v>3</v>
      </c>
      <c r="C65" s="38" t="s">
        <v>10</v>
      </c>
      <c r="D65" s="46" t="s">
        <v>59</v>
      </c>
      <c r="E65" s="110">
        <v>1</v>
      </c>
      <c r="F65" s="111">
        <v>1</v>
      </c>
      <c r="G65" s="152">
        <f aca="true" t="shared" si="14" ref="G65:G74">SUM(E65:F65)</f>
        <v>2</v>
      </c>
      <c r="H65" s="37">
        <v>1</v>
      </c>
      <c r="I65" s="21" t="s">
        <v>44</v>
      </c>
      <c r="J65" s="153" t="s">
        <v>28</v>
      </c>
      <c r="K65" s="46" t="s">
        <v>58</v>
      </c>
      <c r="L65" s="110">
        <v>2</v>
      </c>
      <c r="M65" s="111">
        <v>1</v>
      </c>
      <c r="N65" s="152">
        <f aca="true" t="shared" si="15" ref="N65:N74">SUM(L65:M65)</f>
        <v>3</v>
      </c>
      <c r="O65" s="37">
        <v>1</v>
      </c>
      <c r="P65" s="22" t="s">
        <v>74</v>
      </c>
      <c r="Q65" s="153" t="s">
        <v>8</v>
      </c>
      <c r="R65" s="46" t="s">
        <v>62</v>
      </c>
      <c r="S65" s="110">
        <v>1</v>
      </c>
      <c r="T65" s="111">
        <v>1</v>
      </c>
      <c r="U65" s="152">
        <f aca="true" t="shared" si="16" ref="U65:U74">SUM(S65:T65)</f>
        <v>2</v>
      </c>
      <c r="V65" s="48"/>
    </row>
    <row r="66" spans="1:21" s="48" customFormat="1" ht="15" customHeight="1">
      <c r="A66" s="29">
        <v>2</v>
      </c>
      <c r="B66" s="154" t="s">
        <v>5</v>
      </c>
      <c r="C66" s="135" t="s">
        <v>15</v>
      </c>
      <c r="D66" s="49" t="s">
        <v>60</v>
      </c>
      <c r="E66" s="112">
        <v>5</v>
      </c>
      <c r="F66" s="113">
        <v>2</v>
      </c>
      <c r="G66" s="152">
        <f t="shared" si="14"/>
        <v>7</v>
      </c>
      <c r="H66" s="29">
        <v>2</v>
      </c>
      <c r="I66" s="44" t="s">
        <v>19</v>
      </c>
      <c r="J66" s="42" t="s">
        <v>33</v>
      </c>
      <c r="K66" s="49" t="s">
        <v>60</v>
      </c>
      <c r="L66" s="112">
        <v>1</v>
      </c>
      <c r="M66" s="113">
        <v>2</v>
      </c>
      <c r="N66" s="152">
        <f t="shared" si="15"/>
        <v>3</v>
      </c>
      <c r="O66" s="29">
        <v>2</v>
      </c>
      <c r="P66" s="44" t="s">
        <v>19</v>
      </c>
      <c r="Q66" s="135" t="s">
        <v>20</v>
      </c>
      <c r="R66" s="49" t="s">
        <v>60</v>
      </c>
      <c r="S66" s="112">
        <v>2</v>
      </c>
      <c r="T66" s="113">
        <v>2</v>
      </c>
      <c r="U66" s="152">
        <f t="shared" si="16"/>
        <v>4</v>
      </c>
    </row>
    <row r="67" spans="1:21" s="48" customFormat="1" ht="15" customHeight="1">
      <c r="A67" s="29">
        <v>3</v>
      </c>
      <c r="B67" s="22" t="s">
        <v>74</v>
      </c>
      <c r="C67" s="9" t="s">
        <v>23</v>
      </c>
      <c r="D67" s="49" t="s">
        <v>57</v>
      </c>
      <c r="E67" s="112">
        <v>3</v>
      </c>
      <c r="F67" s="113">
        <v>4</v>
      </c>
      <c r="G67" s="152">
        <f t="shared" si="14"/>
        <v>7</v>
      </c>
      <c r="H67" s="29">
        <v>3</v>
      </c>
      <c r="I67" s="45" t="s">
        <v>16</v>
      </c>
      <c r="J67" s="9" t="s">
        <v>39</v>
      </c>
      <c r="K67" s="49" t="s">
        <v>59</v>
      </c>
      <c r="L67" s="112">
        <v>4</v>
      </c>
      <c r="M67" s="113">
        <v>4</v>
      </c>
      <c r="N67" s="152">
        <f t="shared" si="15"/>
        <v>8</v>
      </c>
      <c r="O67" s="29">
        <v>3</v>
      </c>
      <c r="P67" s="40" t="s">
        <v>75</v>
      </c>
      <c r="Q67" s="9" t="s">
        <v>14</v>
      </c>
      <c r="R67" s="49" t="s">
        <v>63</v>
      </c>
      <c r="S67" s="112">
        <v>5</v>
      </c>
      <c r="T67" s="113">
        <v>4</v>
      </c>
      <c r="U67" s="152">
        <f t="shared" si="16"/>
        <v>9</v>
      </c>
    </row>
    <row r="68" spans="1:21" s="48" customFormat="1" ht="15" customHeight="1">
      <c r="A68" s="29">
        <v>4</v>
      </c>
      <c r="B68" s="19" t="s">
        <v>29</v>
      </c>
      <c r="C68" s="41" t="s">
        <v>30</v>
      </c>
      <c r="D68" s="49" t="s">
        <v>63</v>
      </c>
      <c r="E68" s="112">
        <v>2</v>
      </c>
      <c r="F68" s="113">
        <v>6</v>
      </c>
      <c r="G68" s="152">
        <f t="shared" si="14"/>
        <v>8</v>
      </c>
      <c r="H68" s="29">
        <v>4</v>
      </c>
      <c r="I68" s="19" t="s">
        <v>29</v>
      </c>
      <c r="J68" s="9" t="s">
        <v>144</v>
      </c>
      <c r="K68" s="49" t="s">
        <v>62</v>
      </c>
      <c r="L68" s="112">
        <v>3</v>
      </c>
      <c r="M68" s="113">
        <v>6</v>
      </c>
      <c r="N68" s="152">
        <f t="shared" si="15"/>
        <v>9</v>
      </c>
      <c r="O68" s="29">
        <v>4</v>
      </c>
      <c r="P68" s="129" t="s">
        <v>5</v>
      </c>
      <c r="Q68" s="9" t="s">
        <v>6</v>
      </c>
      <c r="R68" s="49" t="s">
        <v>57</v>
      </c>
      <c r="S68" s="112">
        <v>4</v>
      </c>
      <c r="T68" s="113">
        <v>6</v>
      </c>
      <c r="U68" s="152">
        <f t="shared" si="16"/>
        <v>10</v>
      </c>
    </row>
    <row r="69" spans="1:21" s="48" customFormat="1" ht="15" customHeight="1">
      <c r="A69" s="29">
        <v>5</v>
      </c>
      <c r="B69" s="18" t="s">
        <v>12</v>
      </c>
      <c r="C69" s="41" t="s">
        <v>46</v>
      </c>
      <c r="D69" s="49" t="s">
        <v>56</v>
      </c>
      <c r="E69" s="112">
        <v>6</v>
      </c>
      <c r="F69" s="113">
        <v>3</v>
      </c>
      <c r="G69" s="152">
        <f t="shared" si="14"/>
        <v>9</v>
      </c>
      <c r="H69" s="29">
        <v>5</v>
      </c>
      <c r="I69" s="45" t="s">
        <v>16</v>
      </c>
      <c r="J69" s="41" t="s">
        <v>145</v>
      </c>
      <c r="K69" s="49" t="s">
        <v>63</v>
      </c>
      <c r="L69" s="112">
        <v>5</v>
      </c>
      <c r="M69" s="113">
        <v>5</v>
      </c>
      <c r="N69" s="152">
        <f t="shared" si="15"/>
        <v>10</v>
      </c>
      <c r="O69" s="29">
        <v>5</v>
      </c>
      <c r="P69" s="22" t="s">
        <v>74</v>
      </c>
      <c r="Q69" s="41" t="s">
        <v>13</v>
      </c>
      <c r="R69" s="49" t="s">
        <v>61</v>
      </c>
      <c r="S69" s="112">
        <v>8</v>
      </c>
      <c r="T69" s="113">
        <v>3</v>
      </c>
      <c r="U69" s="152">
        <f t="shared" si="16"/>
        <v>11</v>
      </c>
    </row>
    <row r="70" spans="1:21" s="48" customFormat="1" ht="15" customHeight="1">
      <c r="A70" s="29">
        <v>6</v>
      </c>
      <c r="B70" s="18" t="s">
        <v>12</v>
      </c>
      <c r="C70" s="9" t="s">
        <v>25</v>
      </c>
      <c r="D70" s="49" t="s">
        <v>62</v>
      </c>
      <c r="E70" s="112">
        <v>4</v>
      </c>
      <c r="F70" s="113">
        <v>7</v>
      </c>
      <c r="G70" s="152">
        <f t="shared" si="14"/>
        <v>11</v>
      </c>
      <c r="H70" s="29">
        <v>6</v>
      </c>
      <c r="I70" s="159" t="s">
        <v>29</v>
      </c>
      <c r="J70" s="41" t="s">
        <v>131</v>
      </c>
      <c r="K70" s="49" t="s">
        <v>57</v>
      </c>
      <c r="L70" s="160">
        <v>11</v>
      </c>
      <c r="M70" s="113">
        <v>3</v>
      </c>
      <c r="N70" s="152">
        <f t="shared" si="15"/>
        <v>14</v>
      </c>
      <c r="O70" s="29">
        <v>6</v>
      </c>
      <c r="P70" s="129" t="s">
        <v>5</v>
      </c>
      <c r="Q70" s="9" t="s">
        <v>133</v>
      </c>
      <c r="R70" s="49" t="s">
        <v>59</v>
      </c>
      <c r="S70" s="112">
        <v>6</v>
      </c>
      <c r="T70" s="113">
        <v>7</v>
      </c>
      <c r="U70" s="152">
        <f t="shared" si="16"/>
        <v>13</v>
      </c>
    </row>
    <row r="71" spans="1:21" s="48" customFormat="1" ht="15" customHeight="1">
      <c r="A71" s="29">
        <v>7</v>
      </c>
      <c r="B71" s="21" t="s">
        <v>44</v>
      </c>
      <c r="C71" s="9" t="s">
        <v>134</v>
      </c>
      <c r="D71" s="49" t="s">
        <v>61</v>
      </c>
      <c r="E71" s="112">
        <v>7</v>
      </c>
      <c r="F71" s="113">
        <v>5</v>
      </c>
      <c r="G71" s="152">
        <f t="shared" si="14"/>
        <v>12</v>
      </c>
      <c r="H71" s="29">
        <v>7</v>
      </c>
      <c r="I71" s="161" t="s">
        <v>19</v>
      </c>
      <c r="J71" s="41" t="s">
        <v>146</v>
      </c>
      <c r="K71" s="49" t="s">
        <v>61</v>
      </c>
      <c r="L71" s="112">
        <v>8</v>
      </c>
      <c r="M71" s="113">
        <v>7</v>
      </c>
      <c r="N71" s="152">
        <f t="shared" si="15"/>
        <v>15</v>
      </c>
      <c r="O71" s="29">
        <v>7</v>
      </c>
      <c r="P71" s="17" t="s">
        <v>3</v>
      </c>
      <c r="Q71" s="9" t="s">
        <v>9</v>
      </c>
      <c r="R71" s="49" t="s">
        <v>58</v>
      </c>
      <c r="S71" s="112">
        <v>3</v>
      </c>
      <c r="T71" s="162">
        <v>11</v>
      </c>
      <c r="U71" s="152">
        <f t="shared" si="16"/>
        <v>14</v>
      </c>
    </row>
    <row r="72" spans="1:21" s="48" customFormat="1" ht="15" customHeight="1">
      <c r="A72" s="29">
        <v>8</v>
      </c>
      <c r="B72" s="18" t="s">
        <v>12</v>
      </c>
      <c r="C72" s="9" t="s">
        <v>67</v>
      </c>
      <c r="D72" s="49" t="s">
        <v>58</v>
      </c>
      <c r="E72" s="112">
        <v>8</v>
      </c>
      <c r="F72" s="113">
        <v>8</v>
      </c>
      <c r="G72" s="152">
        <f t="shared" si="14"/>
        <v>16</v>
      </c>
      <c r="H72" s="29">
        <v>8</v>
      </c>
      <c r="I72" s="134" t="s">
        <v>45</v>
      </c>
      <c r="J72" s="9" t="s">
        <v>147</v>
      </c>
      <c r="K72" s="49" t="s">
        <v>56</v>
      </c>
      <c r="L72" s="112">
        <v>7</v>
      </c>
      <c r="M72" s="113">
        <v>8</v>
      </c>
      <c r="N72" s="152">
        <f t="shared" si="15"/>
        <v>15</v>
      </c>
      <c r="O72" s="29">
        <v>8</v>
      </c>
      <c r="P72" s="40" t="s">
        <v>75</v>
      </c>
      <c r="Q72" s="9" t="s">
        <v>22</v>
      </c>
      <c r="R72" s="49" t="s">
        <v>55</v>
      </c>
      <c r="S72" s="112">
        <v>7</v>
      </c>
      <c r="T72" s="113">
        <v>9</v>
      </c>
      <c r="U72" s="152">
        <f t="shared" si="16"/>
        <v>16</v>
      </c>
    </row>
    <row r="73" spans="1:21" s="48" customFormat="1" ht="15" customHeight="1">
      <c r="A73" s="29">
        <v>9</v>
      </c>
      <c r="B73" s="21" t="s">
        <v>44</v>
      </c>
      <c r="C73" s="9" t="s">
        <v>65</v>
      </c>
      <c r="D73" s="49" t="s">
        <v>55</v>
      </c>
      <c r="E73" s="112">
        <v>9</v>
      </c>
      <c r="F73" s="113">
        <v>9</v>
      </c>
      <c r="G73" s="152">
        <f t="shared" si="14"/>
        <v>18</v>
      </c>
      <c r="H73" s="29">
        <v>9</v>
      </c>
      <c r="I73" s="45" t="s">
        <v>16</v>
      </c>
      <c r="J73" s="41" t="s">
        <v>148</v>
      </c>
      <c r="K73" s="49" t="s">
        <v>64</v>
      </c>
      <c r="L73" s="112">
        <v>6</v>
      </c>
      <c r="M73" s="113">
        <v>11</v>
      </c>
      <c r="N73" s="152">
        <f t="shared" si="15"/>
        <v>17</v>
      </c>
      <c r="O73" s="29">
        <v>9</v>
      </c>
      <c r="P73" s="17" t="s">
        <v>3</v>
      </c>
      <c r="Q73" s="9" t="s">
        <v>27</v>
      </c>
      <c r="R73" s="49" t="s">
        <v>56</v>
      </c>
      <c r="S73" s="112">
        <v>10</v>
      </c>
      <c r="T73" s="113">
        <v>8</v>
      </c>
      <c r="U73" s="152">
        <f t="shared" si="16"/>
        <v>18</v>
      </c>
    </row>
    <row r="74" spans="1:21" s="48" customFormat="1" ht="15" customHeight="1">
      <c r="A74" s="30">
        <v>10</v>
      </c>
      <c r="B74" s="134" t="s">
        <v>45</v>
      </c>
      <c r="C74" s="43" t="s">
        <v>18</v>
      </c>
      <c r="D74" s="50" t="s">
        <v>64</v>
      </c>
      <c r="E74" s="163">
        <v>11</v>
      </c>
      <c r="F74" s="164">
        <v>11</v>
      </c>
      <c r="G74" s="152">
        <f t="shared" si="14"/>
        <v>22</v>
      </c>
      <c r="H74" s="30">
        <v>10</v>
      </c>
      <c r="I74" s="134" t="s">
        <v>45</v>
      </c>
      <c r="J74" s="31" t="s">
        <v>149</v>
      </c>
      <c r="K74" s="50" t="s">
        <v>55</v>
      </c>
      <c r="L74" s="163">
        <v>11</v>
      </c>
      <c r="M74" s="164">
        <v>11</v>
      </c>
      <c r="N74" s="152">
        <f t="shared" si="15"/>
        <v>22</v>
      </c>
      <c r="O74" s="30">
        <v>10</v>
      </c>
      <c r="P74" s="40" t="s">
        <v>75</v>
      </c>
      <c r="Q74" s="31" t="s">
        <v>21</v>
      </c>
      <c r="R74" s="50" t="s">
        <v>64</v>
      </c>
      <c r="S74" s="114">
        <v>9</v>
      </c>
      <c r="T74" s="115">
        <v>10</v>
      </c>
      <c r="U74" s="152">
        <f t="shared" si="16"/>
        <v>19</v>
      </c>
    </row>
    <row r="75" spans="1:22" s="48" customFormat="1" ht="15" customHeight="1">
      <c r="A75"/>
      <c r="B75"/>
      <c r="C75"/>
      <c r="D75" s="36"/>
      <c r="E75" s="36"/>
      <c r="F75" s="36"/>
      <c r="G75"/>
      <c r="H75"/>
      <c r="I75"/>
      <c r="J75"/>
      <c r="K75"/>
      <c r="L75"/>
      <c r="M75"/>
      <c r="N75"/>
      <c r="O75"/>
      <c r="P75" s="34"/>
      <c r="Q75" s="34"/>
      <c r="R75"/>
      <c r="S75"/>
      <c r="T75"/>
      <c r="U75"/>
      <c r="V75"/>
    </row>
    <row r="76" spans="2:7" ht="12.75">
      <c r="B76" t="s">
        <v>139</v>
      </c>
      <c r="D76"/>
      <c r="G76" s="36"/>
    </row>
    <row r="77" spans="1:22" ht="12.75">
      <c r="A77" s="130" t="s">
        <v>123</v>
      </c>
      <c r="B77" s="131"/>
      <c r="C77" s="132" t="s">
        <v>124</v>
      </c>
      <c r="D77" s="109"/>
      <c r="E77" s="108" t="s">
        <v>77</v>
      </c>
      <c r="F77" s="109"/>
      <c r="G77" s="39"/>
      <c r="H77" s="133" t="s">
        <v>125</v>
      </c>
      <c r="I77" s="131"/>
      <c r="J77" s="132" t="s">
        <v>126</v>
      </c>
      <c r="K77" s="109"/>
      <c r="L77" s="108" t="s">
        <v>77</v>
      </c>
      <c r="M77" s="109"/>
      <c r="N77" s="39"/>
      <c r="O77" s="133" t="s">
        <v>127</v>
      </c>
      <c r="P77" s="131"/>
      <c r="Q77" s="132" t="s">
        <v>128</v>
      </c>
      <c r="R77" s="109"/>
      <c r="S77" s="108" t="s">
        <v>77</v>
      </c>
      <c r="T77" s="109"/>
      <c r="U77" s="34"/>
      <c r="V77" s="34"/>
    </row>
    <row r="78" spans="1:22" s="34" customFormat="1" ht="12.75">
      <c r="A78" s="37">
        <v>1</v>
      </c>
      <c r="B78" s="22" t="s">
        <v>74</v>
      </c>
      <c r="C78" s="9" t="s">
        <v>137</v>
      </c>
      <c r="D78" s="46" t="s">
        <v>64</v>
      </c>
      <c r="E78" s="110">
        <v>2</v>
      </c>
      <c r="F78" s="111">
        <v>1</v>
      </c>
      <c r="G78" s="47">
        <f aca="true" t="shared" si="17" ref="G78:G87">SUM(E78:F78)</f>
        <v>3</v>
      </c>
      <c r="H78" s="37">
        <v>1</v>
      </c>
      <c r="I78" s="17" t="s">
        <v>3</v>
      </c>
      <c r="J78" s="38" t="s">
        <v>4</v>
      </c>
      <c r="K78" s="46" t="s">
        <v>56</v>
      </c>
      <c r="L78" s="110">
        <v>1</v>
      </c>
      <c r="M78" s="111">
        <v>2</v>
      </c>
      <c r="N78" s="47">
        <f aca="true" t="shared" si="18" ref="N78:N87">SUM(L78:M78)</f>
        <v>3</v>
      </c>
      <c r="O78" s="37">
        <v>1</v>
      </c>
      <c r="P78" s="165" t="s">
        <v>45</v>
      </c>
      <c r="Q78" s="9" t="s">
        <v>27</v>
      </c>
      <c r="R78" s="46" t="s">
        <v>57</v>
      </c>
      <c r="S78" s="110">
        <v>3</v>
      </c>
      <c r="T78" s="111">
        <v>1</v>
      </c>
      <c r="U78" s="47">
        <f aca="true" t="shared" si="19" ref="U78:U87">SUM(S78:T78)</f>
        <v>4</v>
      </c>
      <c r="V78" s="48"/>
    </row>
    <row r="79" spans="1:21" s="48" customFormat="1" ht="15" customHeight="1">
      <c r="A79" s="29">
        <f>A78+1</f>
        <v>2</v>
      </c>
      <c r="B79" s="129" t="s">
        <v>5</v>
      </c>
      <c r="C79" s="41" t="s">
        <v>133</v>
      </c>
      <c r="D79" s="49" t="s">
        <v>59</v>
      </c>
      <c r="E79" s="112">
        <v>1</v>
      </c>
      <c r="F79" s="113">
        <v>3</v>
      </c>
      <c r="G79" s="47">
        <f t="shared" si="17"/>
        <v>4</v>
      </c>
      <c r="H79" s="29">
        <f>H78+1</f>
        <v>2</v>
      </c>
      <c r="I79" s="17" t="s">
        <v>3</v>
      </c>
      <c r="J79" s="9" t="s">
        <v>11</v>
      </c>
      <c r="K79" s="49" t="s">
        <v>59</v>
      </c>
      <c r="L79" s="112">
        <v>6</v>
      </c>
      <c r="M79" s="113">
        <v>1</v>
      </c>
      <c r="N79" s="47">
        <f t="shared" si="18"/>
        <v>7</v>
      </c>
      <c r="O79" s="29">
        <f>O78+1</f>
        <v>2</v>
      </c>
      <c r="P79" s="18" t="s">
        <v>12</v>
      </c>
      <c r="Q79" s="9" t="s">
        <v>25</v>
      </c>
      <c r="R79" s="49" t="s">
        <v>59</v>
      </c>
      <c r="S79" s="112">
        <v>6</v>
      </c>
      <c r="T79" s="113">
        <v>2</v>
      </c>
      <c r="U79" s="47">
        <f t="shared" si="19"/>
        <v>8</v>
      </c>
    </row>
    <row r="80" spans="1:21" s="48" customFormat="1" ht="15" customHeight="1">
      <c r="A80" s="29">
        <f aca="true" t="shared" si="20" ref="A80:A85">A79+1</f>
        <v>3</v>
      </c>
      <c r="B80" s="45" t="s">
        <v>16</v>
      </c>
      <c r="C80" s="9" t="s">
        <v>136</v>
      </c>
      <c r="D80" s="49" t="s">
        <v>63</v>
      </c>
      <c r="E80" s="112">
        <v>3</v>
      </c>
      <c r="F80" s="113">
        <v>2</v>
      </c>
      <c r="G80" s="47">
        <f t="shared" si="17"/>
        <v>5</v>
      </c>
      <c r="H80" s="29">
        <f aca="true" t="shared" si="21" ref="H80:H85">H79+1</f>
        <v>3</v>
      </c>
      <c r="I80" s="17" t="s">
        <v>3</v>
      </c>
      <c r="J80" s="9" t="s">
        <v>9</v>
      </c>
      <c r="K80" s="49" t="s">
        <v>58</v>
      </c>
      <c r="L80" s="112">
        <v>4</v>
      </c>
      <c r="M80" s="113">
        <v>3</v>
      </c>
      <c r="N80" s="47">
        <f t="shared" si="18"/>
        <v>7</v>
      </c>
      <c r="O80" s="29">
        <f aca="true" t="shared" si="22" ref="O80:O85">O79+1</f>
        <v>3</v>
      </c>
      <c r="P80" s="18" t="s">
        <v>12</v>
      </c>
      <c r="Q80" s="41" t="s">
        <v>67</v>
      </c>
      <c r="R80" s="49" t="s">
        <v>58</v>
      </c>
      <c r="S80" s="112">
        <v>4</v>
      </c>
      <c r="T80" s="113">
        <v>4</v>
      </c>
      <c r="U80" s="47">
        <f t="shared" si="19"/>
        <v>8</v>
      </c>
    </row>
    <row r="81" spans="1:21" s="48" customFormat="1" ht="15" customHeight="1">
      <c r="A81" s="29">
        <f t="shared" si="20"/>
        <v>4</v>
      </c>
      <c r="B81" s="21" t="s">
        <v>44</v>
      </c>
      <c r="C81" s="9" t="s">
        <v>134</v>
      </c>
      <c r="D81" s="49" t="s">
        <v>60</v>
      </c>
      <c r="E81" s="112">
        <v>4</v>
      </c>
      <c r="F81" s="113">
        <v>5</v>
      </c>
      <c r="G81" s="47">
        <f t="shared" si="17"/>
        <v>9</v>
      </c>
      <c r="H81" s="29">
        <f t="shared" si="21"/>
        <v>4</v>
      </c>
      <c r="I81" s="129" t="s">
        <v>5</v>
      </c>
      <c r="J81" s="9" t="s">
        <v>15</v>
      </c>
      <c r="K81" s="49" t="s">
        <v>63</v>
      </c>
      <c r="L81" s="112">
        <v>3</v>
      </c>
      <c r="M81" s="113">
        <v>8</v>
      </c>
      <c r="N81" s="47">
        <f t="shared" si="18"/>
        <v>11</v>
      </c>
      <c r="O81" s="29">
        <f t="shared" si="22"/>
        <v>4</v>
      </c>
      <c r="P81" s="40" t="s">
        <v>75</v>
      </c>
      <c r="Q81" s="135" t="s">
        <v>26</v>
      </c>
      <c r="R81" s="49" t="s">
        <v>64</v>
      </c>
      <c r="S81" s="112">
        <v>7</v>
      </c>
      <c r="T81" s="113">
        <v>3</v>
      </c>
      <c r="U81" s="47">
        <f t="shared" si="19"/>
        <v>10</v>
      </c>
    </row>
    <row r="82" spans="1:21" s="48" customFormat="1" ht="15" customHeight="1">
      <c r="A82" s="29">
        <f t="shared" si="20"/>
        <v>5</v>
      </c>
      <c r="B82" s="19" t="s">
        <v>29</v>
      </c>
      <c r="C82" s="9" t="s">
        <v>129</v>
      </c>
      <c r="D82" s="49" t="s">
        <v>56</v>
      </c>
      <c r="E82" s="112">
        <v>8</v>
      </c>
      <c r="F82" s="113">
        <v>4</v>
      </c>
      <c r="G82" s="47">
        <f t="shared" si="17"/>
        <v>12</v>
      </c>
      <c r="H82" s="29">
        <f t="shared" si="21"/>
        <v>5</v>
      </c>
      <c r="I82" s="40" t="s">
        <v>75</v>
      </c>
      <c r="J82" s="9" t="s">
        <v>22</v>
      </c>
      <c r="K82" s="49" t="s">
        <v>61</v>
      </c>
      <c r="L82" s="112">
        <v>2</v>
      </c>
      <c r="M82" s="113">
        <v>9</v>
      </c>
      <c r="N82" s="47">
        <f t="shared" si="18"/>
        <v>11</v>
      </c>
      <c r="O82" s="29">
        <f t="shared" si="22"/>
        <v>5</v>
      </c>
      <c r="P82" s="44" t="s">
        <v>19</v>
      </c>
      <c r="Q82" s="41" t="s">
        <v>38</v>
      </c>
      <c r="R82" s="49" t="s">
        <v>62</v>
      </c>
      <c r="S82" s="112">
        <v>2</v>
      </c>
      <c r="T82" s="113">
        <v>8</v>
      </c>
      <c r="U82" s="47">
        <f t="shared" si="19"/>
        <v>10</v>
      </c>
    </row>
    <row r="83" spans="1:21" s="48" customFormat="1" ht="15" customHeight="1">
      <c r="A83" s="29">
        <f t="shared" si="20"/>
        <v>6</v>
      </c>
      <c r="B83" s="19" t="s">
        <v>29</v>
      </c>
      <c r="C83" s="9" t="s">
        <v>131</v>
      </c>
      <c r="D83" s="49" t="s">
        <v>57</v>
      </c>
      <c r="E83" s="112">
        <v>5</v>
      </c>
      <c r="F83" s="113">
        <v>7</v>
      </c>
      <c r="G83" s="47">
        <f t="shared" si="17"/>
        <v>12</v>
      </c>
      <c r="H83" s="29">
        <f t="shared" si="21"/>
        <v>6</v>
      </c>
      <c r="I83" s="22" t="s">
        <v>74</v>
      </c>
      <c r="J83" s="9" t="s">
        <v>8</v>
      </c>
      <c r="K83" s="49" t="s">
        <v>60</v>
      </c>
      <c r="L83" s="112">
        <v>8</v>
      </c>
      <c r="M83" s="113">
        <v>4</v>
      </c>
      <c r="N83" s="47">
        <f t="shared" si="18"/>
        <v>12</v>
      </c>
      <c r="O83" s="29">
        <f t="shared" si="22"/>
        <v>6</v>
      </c>
      <c r="P83" s="40" t="s">
        <v>75</v>
      </c>
      <c r="Q83" s="9" t="s">
        <v>130</v>
      </c>
      <c r="R83" s="49" t="s">
        <v>56</v>
      </c>
      <c r="S83" s="112">
        <v>5</v>
      </c>
      <c r="T83" s="113">
        <v>6</v>
      </c>
      <c r="U83" s="47">
        <f t="shared" si="19"/>
        <v>11</v>
      </c>
    </row>
    <row r="84" spans="1:21" s="48" customFormat="1" ht="15" customHeight="1">
      <c r="A84" s="29">
        <f t="shared" si="20"/>
        <v>7</v>
      </c>
      <c r="B84" s="18" t="s">
        <v>12</v>
      </c>
      <c r="C84" s="9" t="s">
        <v>132</v>
      </c>
      <c r="D84" s="49" t="s">
        <v>58</v>
      </c>
      <c r="E84" s="112">
        <v>9</v>
      </c>
      <c r="F84" s="113">
        <v>6</v>
      </c>
      <c r="G84" s="47">
        <f t="shared" si="17"/>
        <v>15</v>
      </c>
      <c r="H84" s="29">
        <f t="shared" si="21"/>
        <v>7</v>
      </c>
      <c r="I84" s="134" t="s">
        <v>45</v>
      </c>
      <c r="J84" s="41" t="s">
        <v>10</v>
      </c>
      <c r="K84" s="49" t="s">
        <v>55</v>
      </c>
      <c r="L84" s="112">
        <v>5</v>
      </c>
      <c r="M84" s="113">
        <v>7</v>
      </c>
      <c r="N84" s="47">
        <f t="shared" si="18"/>
        <v>12</v>
      </c>
      <c r="O84" s="29">
        <f t="shared" si="22"/>
        <v>7</v>
      </c>
      <c r="P84" s="19" t="s">
        <v>29</v>
      </c>
      <c r="Q84" s="9" t="s">
        <v>30</v>
      </c>
      <c r="R84" s="49" t="s">
        <v>60</v>
      </c>
      <c r="S84" s="112">
        <v>1</v>
      </c>
      <c r="T84" s="113">
        <v>10</v>
      </c>
      <c r="U84" s="47">
        <f t="shared" si="19"/>
        <v>11</v>
      </c>
    </row>
    <row r="85" spans="1:21" s="48" customFormat="1" ht="15" customHeight="1">
      <c r="A85" s="29">
        <f t="shared" si="20"/>
        <v>8</v>
      </c>
      <c r="B85" s="44" t="s">
        <v>19</v>
      </c>
      <c r="C85" s="41" t="s">
        <v>135</v>
      </c>
      <c r="D85" s="49" t="s">
        <v>61</v>
      </c>
      <c r="E85" s="112">
        <v>7</v>
      </c>
      <c r="F85" s="113">
        <v>8</v>
      </c>
      <c r="G85" s="47">
        <f t="shared" si="17"/>
        <v>15</v>
      </c>
      <c r="H85" s="29">
        <f t="shared" si="21"/>
        <v>8</v>
      </c>
      <c r="I85" s="21" t="s">
        <v>44</v>
      </c>
      <c r="J85" s="9" t="s">
        <v>65</v>
      </c>
      <c r="K85" s="49" t="s">
        <v>64</v>
      </c>
      <c r="L85" s="112">
        <v>10</v>
      </c>
      <c r="M85" s="113">
        <v>5</v>
      </c>
      <c r="N85" s="47">
        <f t="shared" si="18"/>
        <v>15</v>
      </c>
      <c r="O85" s="29">
        <f t="shared" si="22"/>
        <v>8</v>
      </c>
      <c r="P85" s="21" t="s">
        <v>44</v>
      </c>
      <c r="Q85" s="9" t="s">
        <v>66</v>
      </c>
      <c r="R85" s="49" t="s">
        <v>63</v>
      </c>
      <c r="S85" s="112">
        <v>9</v>
      </c>
      <c r="T85" s="113">
        <v>5</v>
      </c>
      <c r="U85" s="47">
        <f t="shared" si="19"/>
        <v>14</v>
      </c>
    </row>
    <row r="86" spans="1:21" s="48" customFormat="1" ht="15" customHeight="1">
      <c r="A86" s="29">
        <v>9</v>
      </c>
      <c r="B86" s="45" t="s">
        <v>16</v>
      </c>
      <c r="C86" s="9" t="s">
        <v>73</v>
      </c>
      <c r="D86" s="49" t="s">
        <v>62</v>
      </c>
      <c r="E86" s="112">
        <v>6</v>
      </c>
      <c r="F86" s="113">
        <v>9</v>
      </c>
      <c r="G86" s="47">
        <f t="shared" si="17"/>
        <v>15</v>
      </c>
      <c r="H86" s="29">
        <v>9</v>
      </c>
      <c r="I86" s="166" t="s">
        <v>74</v>
      </c>
      <c r="J86" s="41" t="s">
        <v>13</v>
      </c>
      <c r="K86" s="49" t="s">
        <v>57</v>
      </c>
      <c r="L86" s="112">
        <v>9</v>
      </c>
      <c r="M86" s="113">
        <v>6</v>
      </c>
      <c r="N86" s="47">
        <f t="shared" si="18"/>
        <v>15</v>
      </c>
      <c r="O86" s="29">
        <v>9</v>
      </c>
      <c r="P86" s="161" t="s">
        <v>19</v>
      </c>
      <c r="Q86" s="41" t="s">
        <v>33</v>
      </c>
      <c r="R86" s="49" t="s">
        <v>55</v>
      </c>
      <c r="S86" s="112">
        <v>8</v>
      </c>
      <c r="T86" s="113">
        <v>7</v>
      </c>
      <c r="U86" s="47">
        <f t="shared" si="19"/>
        <v>15</v>
      </c>
    </row>
    <row r="87" spans="1:21" s="48" customFormat="1" ht="15" customHeight="1">
      <c r="A87" s="30">
        <v>10</v>
      </c>
      <c r="B87" s="129" t="s">
        <v>5</v>
      </c>
      <c r="C87" s="31" t="s">
        <v>138</v>
      </c>
      <c r="D87" s="50" t="s">
        <v>55</v>
      </c>
      <c r="E87" s="114">
        <v>11</v>
      </c>
      <c r="F87" s="114">
        <v>11</v>
      </c>
      <c r="G87" s="47">
        <f t="shared" si="17"/>
        <v>22</v>
      </c>
      <c r="H87" s="30">
        <v>10</v>
      </c>
      <c r="I87" s="134" t="s">
        <v>45</v>
      </c>
      <c r="J87" s="43" t="s">
        <v>18</v>
      </c>
      <c r="K87" s="50" t="s">
        <v>62</v>
      </c>
      <c r="L87" s="114">
        <v>7</v>
      </c>
      <c r="M87" s="115">
        <v>10</v>
      </c>
      <c r="N87" s="47">
        <f t="shared" si="18"/>
        <v>17</v>
      </c>
      <c r="O87" s="30">
        <v>10</v>
      </c>
      <c r="P87" s="45" t="s">
        <v>16</v>
      </c>
      <c r="Q87" s="43" t="s">
        <v>34</v>
      </c>
      <c r="R87" s="50" t="s">
        <v>61</v>
      </c>
      <c r="S87" s="114">
        <v>10</v>
      </c>
      <c r="T87" s="115">
        <v>9</v>
      </c>
      <c r="U87" s="47">
        <f t="shared" si="19"/>
        <v>19</v>
      </c>
    </row>
    <row r="88" spans="4:18" ht="12.75">
      <c r="D88"/>
      <c r="E88"/>
      <c r="F88"/>
      <c r="Q88" s="34"/>
      <c r="R88" s="34"/>
    </row>
    <row r="89" spans="1:22" s="34" customFormat="1" ht="12.75">
      <c r="A89"/>
      <c r="B89" t="s">
        <v>122</v>
      </c>
      <c r="C89"/>
      <c r="D89" s="36"/>
      <c r="E89" s="36"/>
      <c r="F89" s="36"/>
      <c r="G89"/>
      <c r="H89"/>
      <c r="I89"/>
      <c r="J89"/>
      <c r="K89"/>
      <c r="L89"/>
      <c r="M89"/>
      <c r="N89"/>
      <c r="O89"/>
      <c r="P89"/>
      <c r="Q89"/>
      <c r="R89"/>
      <c r="S89"/>
      <c r="T89"/>
      <c r="U89"/>
      <c r="V89"/>
    </row>
    <row r="90" spans="1:22" ht="12.75">
      <c r="A90" s="32" t="s">
        <v>70</v>
      </c>
      <c r="B90" s="33"/>
      <c r="C90" s="33"/>
      <c r="D90" s="35"/>
      <c r="E90" s="108" t="s">
        <v>77</v>
      </c>
      <c r="F90" s="109"/>
      <c r="G90" s="39"/>
      <c r="H90" s="32" t="s">
        <v>71</v>
      </c>
      <c r="I90" s="33"/>
      <c r="J90" s="33"/>
      <c r="K90" s="35"/>
      <c r="L90" s="108" t="s">
        <v>77</v>
      </c>
      <c r="M90" s="109"/>
      <c r="N90" s="39"/>
      <c r="O90" s="32" t="s">
        <v>72</v>
      </c>
      <c r="P90" s="33"/>
      <c r="Q90" s="33"/>
      <c r="R90" s="35"/>
      <c r="S90" s="108" t="s">
        <v>77</v>
      </c>
      <c r="T90" s="109"/>
      <c r="U90" s="34"/>
      <c r="V90" s="34"/>
    </row>
    <row r="91" spans="1:22" ht="12.75">
      <c r="A91" s="37">
        <v>1</v>
      </c>
      <c r="B91" s="129" t="s">
        <v>5</v>
      </c>
      <c r="C91" s="38" t="s">
        <v>6</v>
      </c>
      <c r="D91" s="46" t="s">
        <v>56</v>
      </c>
      <c r="E91" s="110">
        <v>1</v>
      </c>
      <c r="F91" s="111">
        <v>1</v>
      </c>
      <c r="G91" s="47">
        <f aca="true" t="shared" si="23" ref="G91:G99">SUM(E91:F91)</f>
        <v>2</v>
      </c>
      <c r="H91" s="37">
        <v>1</v>
      </c>
      <c r="I91" s="40" t="s">
        <v>75</v>
      </c>
      <c r="J91" s="38" t="s">
        <v>22</v>
      </c>
      <c r="K91" s="46" t="s">
        <v>59</v>
      </c>
      <c r="L91" s="110">
        <v>1</v>
      </c>
      <c r="M91" s="111">
        <v>1</v>
      </c>
      <c r="N91" s="47">
        <f aca="true" t="shared" si="24" ref="N91:N99">SUM(L91:M91)</f>
        <v>2</v>
      </c>
      <c r="O91" s="37">
        <v>1</v>
      </c>
      <c r="P91" s="129" t="s">
        <v>5</v>
      </c>
      <c r="Q91" s="38" t="s">
        <v>69</v>
      </c>
      <c r="R91" s="46" t="s">
        <v>58</v>
      </c>
      <c r="S91" s="110">
        <v>1</v>
      </c>
      <c r="T91" s="111">
        <v>3</v>
      </c>
      <c r="U91" s="47">
        <f aca="true" t="shared" si="25" ref="U91:U99">SUM(S91:T91)</f>
        <v>4</v>
      </c>
      <c r="V91" s="48"/>
    </row>
    <row r="92" spans="1:22" ht="12.75">
      <c r="A92" s="29">
        <f>A91+1</f>
        <v>2</v>
      </c>
      <c r="B92" s="17" t="s">
        <v>3</v>
      </c>
      <c r="C92" s="9" t="s">
        <v>11</v>
      </c>
      <c r="D92" s="49" t="s">
        <v>59</v>
      </c>
      <c r="E92" s="112">
        <v>2</v>
      </c>
      <c r="F92" s="113">
        <v>2</v>
      </c>
      <c r="G92" s="47">
        <f t="shared" si="23"/>
        <v>4</v>
      </c>
      <c r="H92" s="29">
        <f>H91+1</f>
        <v>2</v>
      </c>
      <c r="I92" s="44" t="s">
        <v>19</v>
      </c>
      <c r="J92" s="9" t="s">
        <v>32</v>
      </c>
      <c r="K92" s="49" t="s">
        <v>60</v>
      </c>
      <c r="L92" s="112">
        <v>3</v>
      </c>
      <c r="M92" s="113">
        <v>2</v>
      </c>
      <c r="N92" s="47">
        <f t="shared" si="24"/>
        <v>5</v>
      </c>
      <c r="O92" s="29">
        <f>O91+1</f>
        <v>2</v>
      </c>
      <c r="P92" s="21" t="s">
        <v>44</v>
      </c>
      <c r="Q92" s="9" t="s">
        <v>65</v>
      </c>
      <c r="R92" s="49" t="s">
        <v>61</v>
      </c>
      <c r="S92" s="112">
        <v>5</v>
      </c>
      <c r="T92" s="113">
        <v>2</v>
      </c>
      <c r="U92" s="47">
        <f t="shared" si="25"/>
        <v>7</v>
      </c>
      <c r="V92" s="48"/>
    </row>
    <row r="93" spans="1:22" ht="12.75">
      <c r="A93" s="29">
        <f aca="true" t="shared" si="26" ref="A93:A99">A92+1</f>
        <v>3</v>
      </c>
      <c r="B93" s="22" t="s">
        <v>74</v>
      </c>
      <c r="C93" s="9" t="s">
        <v>8</v>
      </c>
      <c r="D93" s="49" t="s">
        <v>55</v>
      </c>
      <c r="E93" s="112">
        <v>5</v>
      </c>
      <c r="F93" s="113">
        <v>2</v>
      </c>
      <c r="G93" s="47">
        <f t="shared" si="23"/>
        <v>7</v>
      </c>
      <c r="H93" s="29">
        <f aca="true" t="shared" si="27" ref="H93:H99">H92+1</f>
        <v>3</v>
      </c>
      <c r="I93" s="22" t="s">
        <v>74</v>
      </c>
      <c r="J93" s="9" t="s">
        <v>31</v>
      </c>
      <c r="K93" s="49" t="s">
        <v>56</v>
      </c>
      <c r="L93" s="112">
        <v>2</v>
      </c>
      <c r="M93" s="113">
        <v>5</v>
      </c>
      <c r="N93" s="47">
        <f t="shared" si="24"/>
        <v>7</v>
      </c>
      <c r="O93" s="29">
        <f aca="true" t="shared" si="28" ref="O93:O99">O92+1</f>
        <v>3</v>
      </c>
      <c r="P93" s="44" t="s">
        <v>19</v>
      </c>
      <c r="Q93" s="9" t="s">
        <v>38</v>
      </c>
      <c r="R93" s="49" t="s">
        <v>57</v>
      </c>
      <c r="S93" s="112">
        <v>2</v>
      </c>
      <c r="T93" s="113">
        <v>5</v>
      </c>
      <c r="U93" s="47">
        <f t="shared" si="25"/>
        <v>7</v>
      </c>
      <c r="V93" s="48"/>
    </row>
    <row r="94" spans="1:22" ht="12.75">
      <c r="A94" s="29">
        <f t="shared" si="26"/>
        <v>4</v>
      </c>
      <c r="B94" s="22" t="s">
        <v>74</v>
      </c>
      <c r="C94" s="9" t="s">
        <v>13</v>
      </c>
      <c r="D94" s="49" t="s">
        <v>57</v>
      </c>
      <c r="E94" s="112">
        <v>3</v>
      </c>
      <c r="F94" s="113">
        <v>4</v>
      </c>
      <c r="G94" s="47">
        <f t="shared" si="23"/>
        <v>7</v>
      </c>
      <c r="H94" s="29">
        <f t="shared" si="27"/>
        <v>4</v>
      </c>
      <c r="I94" s="17" t="s">
        <v>3</v>
      </c>
      <c r="J94" s="9" t="s">
        <v>27</v>
      </c>
      <c r="K94" s="49" t="s">
        <v>58</v>
      </c>
      <c r="L94" s="112">
        <v>5</v>
      </c>
      <c r="M94" s="113">
        <v>3</v>
      </c>
      <c r="N94" s="47">
        <f t="shared" si="24"/>
        <v>8</v>
      </c>
      <c r="O94" s="29">
        <f>O93+1</f>
        <v>4</v>
      </c>
      <c r="P94" s="18" t="s">
        <v>12</v>
      </c>
      <c r="Q94" s="9" t="s">
        <v>67</v>
      </c>
      <c r="R94" s="49" t="s">
        <v>63</v>
      </c>
      <c r="S94" s="112">
        <v>3</v>
      </c>
      <c r="T94" s="113">
        <v>6</v>
      </c>
      <c r="U94" s="47">
        <f t="shared" si="25"/>
        <v>9</v>
      </c>
      <c r="V94" s="48"/>
    </row>
    <row r="95" spans="1:22" ht="12.75">
      <c r="A95" s="29">
        <f t="shared" si="26"/>
        <v>5</v>
      </c>
      <c r="B95" s="17" t="s">
        <v>3</v>
      </c>
      <c r="C95" s="9" t="s">
        <v>10</v>
      </c>
      <c r="D95" s="49" t="s">
        <v>63</v>
      </c>
      <c r="E95" s="112">
        <v>4</v>
      </c>
      <c r="F95" s="113">
        <v>6</v>
      </c>
      <c r="G95" s="47">
        <f t="shared" si="23"/>
        <v>10</v>
      </c>
      <c r="H95" s="29">
        <f t="shared" si="27"/>
        <v>5</v>
      </c>
      <c r="I95" s="19" t="s">
        <v>29</v>
      </c>
      <c r="J95" s="9" t="s">
        <v>30</v>
      </c>
      <c r="K95" s="49" t="s">
        <v>61</v>
      </c>
      <c r="L95" s="112">
        <v>4</v>
      </c>
      <c r="M95" s="113">
        <v>4</v>
      </c>
      <c r="N95" s="47">
        <f t="shared" si="24"/>
        <v>8</v>
      </c>
      <c r="O95" s="29">
        <f t="shared" si="28"/>
        <v>5</v>
      </c>
      <c r="P95" s="45" t="s">
        <v>16</v>
      </c>
      <c r="Q95" s="9" t="s">
        <v>39</v>
      </c>
      <c r="R95" s="49" t="s">
        <v>56</v>
      </c>
      <c r="S95" s="112">
        <v>6</v>
      </c>
      <c r="T95" s="113">
        <v>4</v>
      </c>
      <c r="U95" s="47">
        <f t="shared" si="25"/>
        <v>10</v>
      </c>
      <c r="V95" s="48"/>
    </row>
    <row r="96" spans="1:22" ht="12.75">
      <c r="A96" s="29">
        <f t="shared" si="26"/>
        <v>6</v>
      </c>
      <c r="B96" s="129" t="s">
        <v>5</v>
      </c>
      <c r="C96" s="9" t="s">
        <v>15</v>
      </c>
      <c r="D96" s="49" t="s">
        <v>60</v>
      </c>
      <c r="E96" s="112">
        <v>8</v>
      </c>
      <c r="F96" s="113">
        <v>5</v>
      </c>
      <c r="G96" s="47">
        <f t="shared" si="23"/>
        <v>13</v>
      </c>
      <c r="H96" s="29">
        <f t="shared" si="27"/>
        <v>6</v>
      </c>
      <c r="I96" s="18" t="s">
        <v>12</v>
      </c>
      <c r="J96" s="9" t="s">
        <v>25</v>
      </c>
      <c r="K96" s="49" t="s">
        <v>55</v>
      </c>
      <c r="L96" s="112">
        <v>6</v>
      </c>
      <c r="M96" s="113">
        <v>6</v>
      </c>
      <c r="N96" s="47">
        <f t="shared" si="24"/>
        <v>12</v>
      </c>
      <c r="O96" s="29">
        <f t="shared" si="28"/>
        <v>6</v>
      </c>
      <c r="P96" s="18" t="s">
        <v>12</v>
      </c>
      <c r="Q96" s="9" t="s">
        <v>46</v>
      </c>
      <c r="R96" s="49" t="s">
        <v>60</v>
      </c>
      <c r="S96" s="112">
        <v>11</v>
      </c>
      <c r="T96" s="113">
        <v>1</v>
      </c>
      <c r="U96" s="47">
        <f t="shared" si="25"/>
        <v>12</v>
      </c>
      <c r="V96" s="48"/>
    </row>
    <row r="97" spans="1:22" ht="12.75">
      <c r="A97" s="29">
        <f t="shared" si="26"/>
        <v>7</v>
      </c>
      <c r="B97" s="40" t="s">
        <v>75</v>
      </c>
      <c r="C97" s="9" t="s">
        <v>23</v>
      </c>
      <c r="D97" s="49" t="s">
        <v>61</v>
      </c>
      <c r="E97" s="112">
        <v>6</v>
      </c>
      <c r="F97" s="113">
        <v>8</v>
      </c>
      <c r="G97" s="47">
        <f t="shared" si="23"/>
        <v>14</v>
      </c>
      <c r="H97" s="29">
        <f t="shared" si="27"/>
        <v>7</v>
      </c>
      <c r="I97" s="21" t="s">
        <v>44</v>
      </c>
      <c r="J97" s="41" t="s">
        <v>28</v>
      </c>
      <c r="K97" s="49" t="s">
        <v>57</v>
      </c>
      <c r="L97" s="112">
        <v>8</v>
      </c>
      <c r="M97" s="113">
        <v>7</v>
      </c>
      <c r="N97" s="47">
        <f t="shared" si="24"/>
        <v>15</v>
      </c>
      <c r="O97" s="29">
        <f t="shared" si="28"/>
        <v>7</v>
      </c>
      <c r="P97" s="21" t="s">
        <v>44</v>
      </c>
      <c r="Q97" s="9" t="s">
        <v>66</v>
      </c>
      <c r="R97" s="49" t="s">
        <v>62</v>
      </c>
      <c r="S97" s="112">
        <v>4</v>
      </c>
      <c r="T97" s="113">
        <v>8</v>
      </c>
      <c r="U97" s="47">
        <f t="shared" si="25"/>
        <v>12</v>
      </c>
      <c r="V97" s="48"/>
    </row>
    <row r="98" spans="1:22" ht="12.75">
      <c r="A98" s="29">
        <f t="shared" si="26"/>
        <v>8</v>
      </c>
      <c r="B98" s="44" t="s">
        <v>19</v>
      </c>
      <c r="C98" s="41" t="s">
        <v>20</v>
      </c>
      <c r="D98" s="49" t="s">
        <v>58</v>
      </c>
      <c r="E98" s="112">
        <v>9</v>
      </c>
      <c r="F98" s="113">
        <v>6</v>
      </c>
      <c r="G98" s="47">
        <f t="shared" si="23"/>
        <v>15</v>
      </c>
      <c r="H98" s="29">
        <f t="shared" si="27"/>
        <v>8</v>
      </c>
      <c r="I98" s="40" t="s">
        <v>75</v>
      </c>
      <c r="J98" s="42" t="s">
        <v>26</v>
      </c>
      <c r="K98" s="49" t="s">
        <v>62</v>
      </c>
      <c r="L98" s="112">
        <v>7</v>
      </c>
      <c r="M98" s="113">
        <v>8</v>
      </c>
      <c r="N98" s="47">
        <f t="shared" si="24"/>
        <v>15</v>
      </c>
      <c r="O98" s="29">
        <f t="shared" si="28"/>
        <v>8</v>
      </c>
      <c r="P98" s="19" t="s">
        <v>29</v>
      </c>
      <c r="Q98" s="9" t="s">
        <v>37</v>
      </c>
      <c r="R98" s="49" t="s">
        <v>55</v>
      </c>
      <c r="S98" s="112">
        <v>8</v>
      </c>
      <c r="T98" s="113">
        <v>7</v>
      </c>
      <c r="U98" s="47">
        <f t="shared" si="25"/>
        <v>15</v>
      </c>
      <c r="V98" s="48"/>
    </row>
    <row r="99" spans="1:22" ht="12.75">
      <c r="A99" s="30">
        <f t="shared" si="26"/>
        <v>9</v>
      </c>
      <c r="B99" s="45" t="s">
        <v>16</v>
      </c>
      <c r="C99" s="31" t="s">
        <v>17</v>
      </c>
      <c r="D99" s="50" t="s">
        <v>62</v>
      </c>
      <c r="E99" s="114">
        <v>7</v>
      </c>
      <c r="F99" s="115">
        <v>9</v>
      </c>
      <c r="G99" s="47">
        <f t="shared" si="23"/>
        <v>16</v>
      </c>
      <c r="H99" s="30">
        <f t="shared" si="27"/>
        <v>9</v>
      </c>
      <c r="I99" s="20" t="s">
        <v>29</v>
      </c>
      <c r="J99" s="43" t="s">
        <v>35</v>
      </c>
      <c r="K99" s="50" t="s">
        <v>63</v>
      </c>
      <c r="L99" s="114">
        <v>9</v>
      </c>
      <c r="M99" s="115">
        <v>9</v>
      </c>
      <c r="N99" s="47">
        <f t="shared" si="24"/>
        <v>18</v>
      </c>
      <c r="O99" s="30">
        <f t="shared" si="28"/>
        <v>9</v>
      </c>
      <c r="P99" s="45" t="s">
        <v>16</v>
      </c>
      <c r="Q99" s="31" t="s">
        <v>73</v>
      </c>
      <c r="R99" s="50" t="s">
        <v>59</v>
      </c>
      <c r="S99" s="114">
        <v>7</v>
      </c>
      <c r="T99" s="115">
        <v>9</v>
      </c>
      <c r="U99" s="47">
        <f t="shared" si="25"/>
        <v>16</v>
      </c>
      <c r="V99" s="48"/>
    </row>
    <row r="100" spans="4:18" ht="12.75">
      <c r="D100"/>
      <c r="E100"/>
      <c r="F100"/>
      <c r="Q100" s="34"/>
      <c r="R100" s="34"/>
    </row>
    <row r="101" spans="2:22" ht="12.75">
      <c r="B101" s="34"/>
      <c r="D101"/>
      <c r="E101" s="34"/>
      <c r="F101" s="34"/>
      <c r="G101" s="34"/>
      <c r="H101" s="34"/>
      <c r="I101" s="34"/>
      <c r="L101" s="34"/>
      <c r="M101" s="34"/>
      <c r="N101" s="34"/>
      <c r="O101" s="34"/>
      <c r="P101" s="34"/>
      <c r="S101" s="34"/>
      <c r="T101" s="34"/>
      <c r="U101" s="34"/>
      <c r="V101" s="34"/>
    </row>
    <row r="102" spans="4:6" ht="12.75">
      <c r="D102"/>
      <c r="E102"/>
      <c r="F102"/>
    </row>
    <row r="103" spans="4:6" ht="12.75">
      <c r="D103"/>
      <c r="E103"/>
      <c r="F103"/>
    </row>
    <row r="104" spans="4:6" ht="12.75">
      <c r="D104"/>
      <c r="E104"/>
      <c r="F104"/>
    </row>
    <row r="105" spans="4:6" ht="12.75">
      <c r="D105"/>
      <c r="E105"/>
      <c r="F105"/>
    </row>
    <row r="106" spans="4:6" ht="12.75">
      <c r="D106"/>
      <c r="E106"/>
      <c r="F106"/>
    </row>
    <row r="107" spans="4:6" ht="12.75">
      <c r="D107"/>
      <c r="E107"/>
      <c r="F107"/>
    </row>
    <row r="108" spans="4:6" ht="12.75">
      <c r="D108"/>
      <c r="E108"/>
      <c r="F108"/>
    </row>
    <row r="109" spans="4:6" ht="12.75">
      <c r="D109"/>
      <c r="E109"/>
      <c r="F109"/>
    </row>
    <row r="110" spans="4:6" ht="12.75">
      <c r="D110"/>
      <c r="E110"/>
      <c r="F110"/>
    </row>
    <row r="111" spans="4:6" ht="12.75">
      <c r="D111"/>
      <c r="E111"/>
      <c r="F111"/>
    </row>
    <row r="112" spans="4:6" ht="12.75">
      <c r="D112"/>
      <c r="E112"/>
      <c r="F112"/>
    </row>
    <row r="113" spans="4:6" ht="12.75">
      <c r="D113"/>
      <c r="E113"/>
      <c r="F113"/>
    </row>
    <row r="114" spans="4:6" ht="12.75">
      <c r="D114"/>
      <c r="E114"/>
      <c r="F114"/>
    </row>
    <row r="115" spans="4:6" ht="12.75">
      <c r="D115"/>
      <c r="E115"/>
      <c r="F115"/>
    </row>
    <row r="116" spans="4:6" ht="12.75">
      <c r="D116"/>
      <c r="E116"/>
      <c r="F116"/>
    </row>
  </sheetData>
  <conditionalFormatting sqref="S65:T74 L65:M74 E65:F74 S78:T87 E78:F87 S91:T99 E91:F99 L91:M99 L78:M87 L51:M59 E51:F59 S51:T59 L15:M24 E15:F24 S15:T24 S27:T35 E27:F35 L27:M35 S39:T47 L39:M47 S3:T11 L3:M11 E3:F11 E39:F47">
    <cfRule type="cellIs" priority="1" dxfId="0" operator="equal" stopIfTrue="1">
      <formula>1</formula>
    </cfRule>
  </conditionalFormatting>
  <printOptions horizontalCentered="1" verticalCentered="1"/>
  <pageMargins left="0.75" right="0.32" top="1" bottom="1"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62"/>
  <sheetViews>
    <sheetView zoomScale="115" zoomScaleNormal="115" workbookViewId="0" topLeftCell="A1">
      <pane xSplit="4" topLeftCell="E1" activePane="topRight" state="frozen"/>
      <selection pane="topLeft" activeCell="B30" sqref="B30"/>
      <selection pane="topRight" activeCell="D39" sqref="D39"/>
    </sheetView>
  </sheetViews>
  <sheetFormatPr defaultColWidth="9.140625" defaultRowHeight="12.75"/>
  <cols>
    <col min="1" max="1" width="3.28125" style="119" bestFit="1" customWidth="1"/>
    <col min="2" max="2" width="5.00390625" style="3" bestFit="1" customWidth="1"/>
    <col min="3" max="3" width="5.421875" style="5" customWidth="1"/>
    <col min="4" max="4" width="19.7109375" style="2" customWidth="1"/>
    <col min="5" max="20" width="2.7109375" style="2" customWidth="1"/>
    <col min="21" max="21" width="6.8515625" style="6" bestFit="1" customWidth="1"/>
    <col min="22" max="22" width="3.8515625" style="2" bestFit="1" customWidth="1"/>
    <col min="23" max="23" width="4.8515625" style="2" bestFit="1" customWidth="1"/>
    <col min="24" max="24" width="4.00390625" style="6" bestFit="1" customWidth="1"/>
    <col min="25" max="25" width="4.57421875" style="6" bestFit="1" customWidth="1"/>
    <col min="26" max="26" width="2.8515625" style="2" customWidth="1"/>
    <col min="27" max="16384" width="9.140625" style="2" customWidth="1"/>
  </cols>
  <sheetData>
    <row r="1" spans="1:25" ht="11.25">
      <c r="A1" s="180" t="s">
        <v>120</v>
      </c>
      <c r="B1" s="181"/>
      <c r="C1" s="182"/>
      <c r="D1" s="16"/>
      <c r="E1" s="168"/>
      <c r="F1" s="169"/>
      <c r="G1" s="169"/>
      <c r="H1" s="169"/>
      <c r="I1" s="169"/>
      <c r="J1" s="169"/>
      <c r="K1" s="169"/>
      <c r="L1" s="169"/>
      <c r="M1" s="169"/>
      <c r="N1" s="169"/>
      <c r="O1" s="169"/>
      <c r="P1" s="169"/>
      <c r="Q1" s="169"/>
      <c r="R1" s="169"/>
      <c r="S1" s="169"/>
      <c r="T1" s="169"/>
      <c r="U1" s="183"/>
      <c r="V1" s="169"/>
      <c r="W1" s="169"/>
      <c r="X1" s="184"/>
      <c r="Y1" s="185"/>
    </row>
    <row r="2" spans="1:25" s="4" customFormat="1" ht="11.25">
      <c r="A2" s="124" t="s">
        <v>118</v>
      </c>
      <c r="B2" s="123" t="s">
        <v>119</v>
      </c>
      <c r="C2" s="121" t="s">
        <v>0</v>
      </c>
      <c r="D2" s="167" t="s">
        <v>1</v>
      </c>
      <c r="E2" s="103" t="s">
        <v>111</v>
      </c>
      <c r="F2" s="16"/>
      <c r="G2" s="103" t="s">
        <v>140</v>
      </c>
      <c r="H2" s="16"/>
      <c r="I2" s="103" t="s">
        <v>150</v>
      </c>
      <c r="J2" s="16"/>
      <c r="K2" s="103" t="s">
        <v>158</v>
      </c>
      <c r="L2" s="16"/>
      <c r="M2" s="103" t="s">
        <v>169</v>
      </c>
      <c r="N2" s="16"/>
      <c r="O2" s="103" t="s">
        <v>172</v>
      </c>
      <c r="P2" s="16"/>
      <c r="Q2" s="103" t="s">
        <v>181</v>
      </c>
      <c r="R2" s="16"/>
      <c r="S2" s="103" t="s">
        <v>182</v>
      </c>
      <c r="T2" s="16"/>
      <c r="U2" s="121" t="s">
        <v>2</v>
      </c>
      <c r="V2" s="120" t="s">
        <v>52</v>
      </c>
      <c r="W2" s="120" t="s">
        <v>76</v>
      </c>
      <c r="X2" s="121" t="s">
        <v>51</v>
      </c>
      <c r="Y2" s="122" t="s">
        <v>68</v>
      </c>
    </row>
    <row r="3" spans="1:25" ht="11.25">
      <c r="A3" s="119">
        <v>1</v>
      </c>
      <c r="B3" s="1">
        <f aca="true" t="shared" si="0" ref="B3:B34">RANK(U3,ave_result,1)</f>
        <v>1</v>
      </c>
      <c r="C3" s="129" t="s">
        <v>5</v>
      </c>
      <c r="D3" s="7" t="s">
        <v>161</v>
      </c>
      <c r="E3" s="136"/>
      <c r="F3" s="137"/>
      <c r="G3" s="93"/>
      <c r="H3" s="93"/>
      <c r="I3" s="170"/>
      <c r="J3" s="137"/>
      <c r="K3" s="93"/>
      <c r="L3" s="137"/>
      <c r="M3" s="13">
        <v>1</v>
      </c>
      <c r="N3" s="137">
        <v>2</v>
      </c>
      <c r="O3" s="13"/>
      <c r="P3" s="137"/>
      <c r="Q3" s="13"/>
      <c r="R3" s="137"/>
      <c r="S3" s="13"/>
      <c r="T3" s="137"/>
      <c r="U3" s="8">
        <f>IF(V3&lt;&gt;0,IF(V3&gt;=8,(SUM(E3:T3)-Y3)/(V3-1),AVERAGE(E3:T3)),99)</f>
        <v>1.5</v>
      </c>
      <c r="V3" s="187">
        <f aca="true" t="shared" si="1" ref="V3:V34">COUNTA(E3:T3)</f>
        <v>2</v>
      </c>
      <c r="W3" s="188">
        <f aca="true" t="shared" si="2" ref="W3:W34">SUM(E3:T3)</f>
        <v>3</v>
      </c>
      <c r="X3" s="12">
        <f aca="true" t="shared" si="3" ref="X3:X34">MIN(E3:T3)</f>
        <v>1</v>
      </c>
      <c r="Y3" s="189">
        <f aca="true" t="shared" si="4" ref="Y3:Y34">IF(V3&gt;=8,MAX(E3:T3),"")</f>
      </c>
    </row>
    <row r="4" spans="1:25" ht="11.25">
      <c r="A4" s="119">
        <v>2</v>
      </c>
      <c r="B4" s="1">
        <f t="shared" si="0"/>
        <v>2</v>
      </c>
      <c r="C4" s="186" t="s">
        <v>164</v>
      </c>
      <c r="D4" s="9" t="s">
        <v>4</v>
      </c>
      <c r="E4" s="138"/>
      <c r="F4" s="14"/>
      <c r="G4" s="93">
        <v>1</v>
      </c>
      <c r="H4" s="93">
        <v>2</v>
      </c>
      <c r="I4" s="13"/>
      <c r="J4" s="93"/>
      <c r="K4" s="13">
        <v>7</v>
      </c>
      <c r="L4" s="93">
        <v>3</v>
      </c>
      <c r="M4" s="13">
        <v>1</v>
      </c>
      <c r="N4" s="93">
        <v>3</v>
      </c>
      <c r="O4" s="13">
        <v>1</v>
      </c>
      <c r="P4" s="93">
        <v>1</v>
      </c>
      <c r="Q4" s="13"/>
      <c r="R4" s="93"/>
      <c r="S4" s="13"/>
      <c r="T4" s="93"/>
      <c r="U4" s="8">
        <f>IF(V4&lt;&gt;0,IF(V4&gt;=8,(SUM(E4:T4)-Y4)/(V4-1),AVERAGE(E4:T4)),99)</f>
        <v>1.7142857142857142</v>
      </c>
      <c r="V4" s="187">
        <f t="shared" si="1"/>
        <v>8</v>
      </c>
      <c r="W4" s="188">
        <f t="shared" si="2"/>
        <v>19</v>
      </c>
      <c r="X4" s="12">
        <f t="shared" si="3"/>
        <v>1</v>
      </c>
      <c r="Y4" s="189">
        <f t="shared" si="4"/>
        <v>7</v>
      </c>
    </row>
    <row r="5" spans="1:25" ht="11.25">
      <c r="A5" s="119">
        <v>3</v>
      </c>
      <c r="B5" s="1">
        <f t="shared" si="0"/>
        <v>3</v>
      </c>
      <c r="C5" s="129" t="s">
        <v>5</v>
      </c>
      <c r="D5" s="9" t="s">
        <v>69</v>
      </c>
      <c r="E5" s="138">
        <v>1</v>
      </c>
      <c r="F5" s="14">
        <v>3</v>
      </c>
      <c r="G5" s="13"/>
      <c r="H5" s="93"/>
      <c r="I5" s="13"/>
      <c r="J5" s="93"/>
      <c r="K5" s="13"/>
      <c r="L5" s="93"/>
      <c r="M5" s="13"/>
      <c r="N5" s="93"/>
      <c r="O5" s="13"/>
      <c r="P5" s="93"/>
      <c r="Q5" s="13"/>
      <c r="R5" s="93"/>
      <c r="S5" s="13"/>
      <c r="T5" s="93"/>
      <c r="U5" s="8">
        <f>IF(V5&lt;&gt;0,IF(V5&gt;=8,(SUM(E5:T5)-Y5)/(V5-1),AVERAGE(E5:T5)),99)</f>
        <v>2</v>
      </c>
      <c r="V5" s="187">
        <f t="shared" si="1"/>
        <v>2</v>
      </c>
      <c r="W5" s="188">
        <f t="shared" si="2"/>
        <v>4</v>
      </c>
      <c r="X5" s="12">
        <f t="shared" si="3"/>
        <v>1</v>
      </c>
      <c r="Y5" s="189">
        <f t="shared" si="4"/>
      </c>
    </row>
    <row r="6" spans="1:25" ht="11.25">
      <c r="A6" s="119">
        <v>3</v>
      </c>
      <c r="B6" s="1">
        <f t="shared" si="0"/>
        <v>3</v>
      </c>
      <c r="C6" s="129" t="s">
        <v>5</v>
      </c>
      <c r="D6" s="9" t="s">
        <v>165</v>
      </c>
      <c r="E6" s="138"/>
      <c r="F6" s="14"/>
      <c r="G6" s="13"/>
      <c r="H6" s="93"/>
      <c r="I6" s="13"/>
      <c r="J6" s="14"/>
      <c r="K6" s="13">
        <v>2</v>
      </c>
      <c r="L6" s="14">
        <v>2</v>
      </c>
      <c r="M6" s="13"/>
      <c r="N6" s="14"/>
      <c r="O6" s="13"/>
      <c r="P6" s="14"/>
      <c r="Q6" s="13"/>
      <c r="R6" s="14"/>
      <c r="S6" s="13"/>
      <c r="T6" s="14"/>
      <c r="U6" s="8">
        <f>IF(V6&lt;&gt;0,IF(V6&gt;=8,(SUM(E6:T6)-Y6)/(V6-1),AVERAGE(E6:T6)),99)</f>
        <v>2</v>
      </c>
      <c r="V6" s="187">
        <f t="shared" si="1"/>
        <v>2</v>
      </c>
      <c r="W6" s="188">
        <f t="shared" si="2"/>
        <v>4</v>
      </c>
      <c r="X6" s="12">
        <f t="shared" si="3"/>
        <v>2</v>
      </c>
      <c r="Y6" s="189">
        <f t="shared" si="4"/>
      </c>
    </row>
    <row r="7" spans="1:25" ht="11.25">
      <c r="A7" s="119">
        <v>7</v>
      </c>
      <c r="B7" s="1">
        <f t="shared" si="0"/>
        <v>5</v>
      </c>
      <c r="C7" s="22" t="s">
        <v>7</v>
      </c>
      <c r="D7" s="9" t="s">
        <v>8</v>
      </c>
      <c r="E7" s="138">
        <v>5</v>
      </c>
      <c r="F7" s="14">
        <v>3</v>
      </c>
      <c r="G7" s="118">
        <v>8</v>
      </c>
      <c r="H7" s="93">
        <v>4</v>
      </c>
      <c r="I7" s="13">
        <v>1</v>
      </c>
      <c r="J7" s="14">
        <v>1</v>
      </c>
      <c r="K7" s="13">
        <v>1</v>
      </c>
      <c r="L7" s="14">
        <v>7</v>
      </c>
      <c r="M7" s="13">
        <v>2</v>
      </c>
      <c r="N7" s="14">
        <v>3</v>
      </c>
      <c r="O7" s="15">
        <v>7</v>
      </c>
      <c r="P7" s="14">
        <v>1</v>
      </c>
      <c r="Q7" s="13">
        <v>1</v>
      </c>
      <c r="R7" s="14">
        <v>1</v>
      </c>
      <c r="S7" s="13">
        <v>1</v>
      </c>
      <c r="T7" s="14">
        <v>1</v>
      </c>
      <c r="U7" s="8">
        <f>IF(V7&lt;&gt;0,IF(V7&gt;=8,(SUM(E7:T7)-Y7-7)/(V7-1),AVERAGE(E7:T7)),99)</f>
        <v>2.1333333333333333</v>
      </c>
      <c r="V7" s="187">
        <f t="shared" si="1"/>
        <v>16</v>
      </c>
      <c r="W7" s="188">
        <f t="shared" si="2"/>
        <v>47</v>
      </c>
      <c r="X7" s="12">
        <f t="shared" si="3"/>
        <v>1</v>
      </c>
      <c r="Y7" s="189">
        <f t="shared" si="4"/>
        <v>8</v>
      </c>
    </row>
    <row r="8" spans="1:25" ht="11.25">
      <c r="A8" s="119">
        <v>6</v>
      </c>
      <c r="B8" s="1">
        <f t="shared" si="0"/>
        <v>6</v>
      </c>
      <c r="C8" s="186" t="s">
        <v>164</v>
      </c>
      <c r="D8" s="9" t="s">
        <v>167</v>
      </c>
      <c r="E8" s="138"/>
      <c r="F8" s="14"/>
      <c r="G8" s="93"/>
      <c r="H8" s="93"/>
      <c r="I8" s="13"/>
      <c r="J8" s="14"/>
      <c r="K8" s="13"/>
      <c r="L8" s="14"/>
      <c r="M8" s="13">
        <v>1</v>
      </c>
      <c r="N8" s="14">
        <v>4</v>
      </c>
      <c r="O8" s="13"/>
      <c r="P8" s="14"/>
      <c r="Q8" s="13"/>
      <c r="R8" s="14"/>
      <c r="S8" s="13"/>
      <c r="T8" s="14"/>
      <c r="U8" s="8">
        <f>IF(V8&lt;&gt;0,IF(V8&gt;=8,(SUM(E8:T8)-Y8)/(V8-1),AVERAGE(E8:T8)),99)</f>
        <v>2.5</v>
      </c>
      <c r="V8" s="187">
        <f t="shared" si="1"/>
        <v>2</v>
      </c>
      <c r="W8" s="188">
        <f t="shared" si="2"/>
        <v>5</v>
      </c>
      <c r="X8" s="12">
        <f t="shared" si="3"/>
        <v>1</v>
      </c>
      <c r="Y8" s="189">
        <f t="shared" si="4"/>
      </c>
    </row>
    <row r="9" spans="1:25" ht="11.25">
      <c r="A9" s="119">
        <v>5</v>
      </c>
      <c r="B9" s="1">
        <f t="shared" si="0"/>
        <v>7</v>
      </c>
      <c r="C9" s="129" t="s">
        <v>5</v>
      </c>
      <c r="D9" s="9" t="s">
        <v>6</v>
      </c>
      <c r="E9" s="138">
        <v>1</v>
      </c>
      <c r="F9" s="14">
        <v>1</v>
      </c>
      <c r="G9" s="93"/>
      <c r="H9" s="93"/>
      <c r="I9" s="13">
        <v>4</v>
      </c>
      <c r="J9" s="140">
        <v>5</v>
      </c>
      <c r="K9" s="13">
        <v>2</v>
      </c>
      <c r="L9" s="14">
        <v>1</v>
      </c>
      <c r="M9" s="13">
        <v>5</v>
      </c>
      <c r="N9" s="93">
        <v>1</v>
      </c>
      <c r="O9" s="13"/>
      <c r="P9" s="93"/>
      <c r="Q9" s="13">
        <v>2</v>
      </c>
      <c r="R9" s="93">
        <v>5</v>
      </c>
      <c r="S9" s="13">
        <v>3</v>
      </c>
      <c r="T9" s="93">
        <v>4</v>
      </c>
      <c r="U9" s="8">
        <f>IF(V9&lt;&gt;0,IF(V9&gt;=8,(SUM(E9:T9)-Y9)/(V9-1),AVERAGE(E9:T9)),99)</f>
        <v>2.6363636363636362</v>
      </c>
      <c r="V9" s="187">
        <f t="shared" si="1"/>
        <v>12</v>
      </c>
      <c r="W9" s="188">
        <f t="shared" si="2"/>
        <v>34</v>
      </c>
      <c r="X9" s="12">
        <f t="shared" si="3"/>
        <v>1</v>
      </c>
      <c r="Y9" s="189">
        <f t="shared" si="4"/>
        <v>5</v>
      </c>
    </row>
    <row r="10" spans="1:25" ht="11.25">
      <c r="A10" s="119">
        <v>9</v>
      </c>
      <c r="B10" s="1">
        <f t="shared" si="0"/>
        <v>8</v>
      </c>
      <c r="C10" s="22" t="s">
        <v>7</v>
      </c>
      <c r="D10" s="9" t="s">
        <v>14</v>
      </c>
      <c r="E10" s="138"/>
      <c r="F10" s="14"/>
      <c r="G10" s="93"/>
      <c r="H10" s="93"/>
      <c r="I10" s="15">
        <v>5</v>
      </c>
      <c r="J10" s="14">
        <v>4</v>
      </c>
      <c r="K10" s="13"/>
      <c r="L10" s="14"/>
      <c r="M10" s="13">
        <v>2</v>
      </c>
      <c r="N10" s="14">
        <v>4</v>
      </c>
      <c r="O10" s="13">
        <v>4</v>
      </c>
      <c r="P10" s="14">
        <v>3</v>
      </c>
      <c r="Q10" s="13">
        <v>1</v>
      </c>
      <c r="R10" s="14">
        <v>3</v>
      </c>
      <c r="S10" s="13">
        <v>1</v>
      </c>
      <c r="T10" s="14">
        <v>2</v>
      </c>
      <c r="U10" s="8">
        <f>IF(V10&lt;&gt;0,IF(V10&gt;=8,(SUM(E10:T10)-Y10)/(V10-1),AVERAGE(E10:T10)),99)</f>
        <v>2.6666666666666665</v>
      </c>
      <c r="V10" s="187">
        <f t="shared" si="1"/>
        <v>10</v>
      </c>
      <c r="W10" s="188">
        <f t="shared" si="2"/>
        <v>29</v>
      </c>
      <c r="X10" s="12">
        <f t="shared" si="3"/>
        <v>1</v>
      </c>
      <c r="Y10" s="189">
        <f t="shared" si="4"/>
        <v>5</v>
      </c>
    </row>
    <row r="11" spans="1:25" ht="11.25">
      <c r="A11" s="119">
        <v>14</v>
      </c>
      <c r="B11" s="1">
        <f t="shared" si="0"/>
        <v>8</v>
      </c>
      <c r="C11" s="22" t="s">
        <v>7</v>
      </c>
      <c r="D11" s="9" t="s">
        <v>159</v>
      </c>
      <c r="E11" s="138">
        <v>3</v>
      </c>
      <c r="F11" s="14">
        <v>4</v>
      </c>
      <c r="G11" s="118">
        <v>9</v>
      </c>
      <c r="H11" s="93">
        <v>6</v>
      </c>
      <c r="I11" s="15">
        <v>8</v>
      </c>
      <c r="J11" s="14">
        <v>3</v>
      </c>
      <c r="K11" s="13">
        <v>5</v>
      </c>
      <c r="L11" s="14">
        <v>4</v>
      </c>
      <c r="M11" s="13">
        <v>3</v>
      </c>
      <c r="N11" s="14">
        <v>2</v>
      </c>
      <c r="O11" s="13">
        <v>3</v>
      </c>
      <c r="P11" s="14">
        <v>2</v>
      </c>
      <c r="Q11" s="13">
        <v>2</v>
      </c>
      <c r="R11" s="14">
        <v>1</v>
      </c>
      <c r="S11" s="13">
        <v>1</v>
      </c>
      <c r="T11" s="14">
        <v>1</v>
      </c>
      <c r="U11" s="8">
        <f>IF(V11&lt;&gt;0,IF(V11&gt;=8,(SUM(E11:T11)-Y11-8)/(V11-1),AVERAGE(E11:T11)),99)</f>
        <v>2.6666666666666665</v>
      </c>
      <c r="V11" s="187">
        <f t="shared" si="1"/>
        <v>16</v>
      </c>
      <c r="W11" s="188">
        <f t="shared" si="2"/>
        <v>57</v>
      </c>
      <c r="X11" s="12">
        <f t="shared" si="3"/>
        <v>1</v>
      </c>
      <c r="Y11" s="189">
        <f t="shared" si="4"/>
        <v>9</v>
      </c>
    </row>
    <row r="12" spans="1:25" ht="11.25">
      <c r="A12" s="119">
        <v>8</v>
      </c>
      <c r="B12" s="1">
        <f t="shared" si="0"/>
        <v>10</v>
      </c>
      <c r="C12" s="44" t="s">
        <v>19</v>
      </c>
      <c r="D12" s="9" t="s">
        <v>32</v>
      </c>
      <c r="E12" s="138">
        <v>3</v>
      </c>
      <c r="F12" s="14">
        <v>2</v>
      </c>
      <c r="G12" s="93"/>
      <c r="H12" s="171"/>
      <c r="I12" s="13"/>
      <c r="J12" s="14"/>
      <c r="K12" s="15">
        <v>6</v>
      </c>
      <c r="L12" s="14">
        <v>6</v>
      </c>
      <c r="M12" s="13">
        <v>1</v>
      </c>
      <c r="N12" s="14">
        <v>2</v>
      </c>
      <c r="O12" s="13">
        <v>2</v>
      </c>
      <c r="P12" s="14">
        <v>4</v>
      </c>
      <c r="Q12" s="13">
        <v>4</v>
      </c>
      <c r="R12" s="14">
        <v>2</v>
      </c>
      <c r="S12" s="13">
        <v>3</v>
      </c>
      <c r="T12" s="14">
        <v>3</v>
      </c>
      <c r="U12" s="8">
        <f aca="true" t="shared" si="5" ref="U12:U55">IF(V12&lt;&gt;0,IF(V12&gt;=8,(SUM(E12:T12)-Y12)/(V12-1),AVERAGE(E12:T12)),99)</f>
        <v>2.909090909090909</v>
      </c>
      <c r="V12" s="187">
        <f t="shared" si="1"/>
        <v>12</v>
      </c>
      <c r="W12" s="188">
        <f t="shared" si="2"/>
        <v>38</v>
      </c>
      <c r="X12" s="12">
        <f t="shared" si="3"/>
        <v>1</v>
      </c>
      <c r="Y12" s="189">
        <f t="shared" si="4"/>
        <v>6</v>
      </c>
    </row>
    <row r="13" spans="1:25" ht="11.25">
      <c r="A13" s="119">
        <v>11</v>
      </c>
      <c r="B13" s="1">
        <f t="shared" si="0"/>
        <v>11</v>
      </c>
      <c r="C13" s="129" t="s">
        <v>5</v>
      </c>
      <c r="D13" s="9" t="s">
        <v>15</v>
      </c>
      <c r="E13" s="139">
        <v>8</v>
      </c>
      <c r="F13" s="14">
        <v>5</v>
      </c>
      <c r="G13" s="93">
        <v>3</v>
      </c>
      <c r="H13" s="93">
        <v>8</v>
      </c>
      <c r="I13" s="13">
        <v>5</v>
      </c>
      <c r="J13" s="14">
        <v>2</v>
      </c>
      <c r="K13" s="13">
        <v>1</v>
      </c>
      <c r="L13" s="14">
        <v>1</v>
      </c>
      <c r="M13" s="13">
        <v>7</v>
      </c>
      <c r="N13" s="14"/>
      <c r="O13" s="13">
        <v>1</v>
      </c>
      <c r="P13" s="14">
        <v>1</v>
      </c>
      <c r="Q13" s="13">
        <v>1</v>
      </c>
      <c r="R13" s="14">
        <v>3</v>
      </c>
      <c r="S13" s="13">
        <v>2</v>
      </c>
      <c r="T13" s="14">
        <v>1</v>
      </c>
      <c r="U13" s="8">
        <f t="shared" si="5"/>
        <v>2.9285714285714284</v>
      </c>
      <c r="V13" s="187">
        <f t="shared" si="1"/>
        <v>15</v>
      </c>
      <c r="W13" s="188">
        <f t="shared" si="2"/>
        <v>49</v>
      </c>
      <c r="X13" s="12">
        <f t="shared" si="3"/>
        <v>1</v>
      </c>
      <c r="Y13" s="189">
        <f t="shared" si="4"/>
        <v>8</v>
      </c>
    </row>
    <row r="14" spans="1:25" ht="11.25">
      <c r="A14" s="119">
        <v>9</v>
      </c>
      <c r="B14" s="1">
        <f t="shared" si="0"/>
        <v>12</v>
      </c>
      <c r="C14" s="129" t="s">
        <v>5</v>
      </c>
      <c r="D14" s="9" t="s">
        <v>27</v>
      </c>
      <c r="E14" s="138">
        <v>5</v>
      </c>
      <c r="F14" s="14">
        <v>3</v>
      </c>
      <c r="G14" s="93">
        <v>3</v>
      </c>
      <c r="H14" s="93">
        <v>1</v>
      </c>
      <c r="I14" s="15">
        <v>10</v>
      </c>
      <c r="J14" s="93">
        <v>7</v>
      </c>
      <c r="K14" s="13">
        <v>2</v>
      </c>
      <c r="L14" s="93">
        <v>2</v>
      </c>
      <c r="M14" s="13"/>
      <c r="N14" s="93"/>
      <c r="O14" s="13">
        <v>2</v>
      </c>
      <c r="P14" s="93">
        <v>2</v>
      </c>
      <c r="Q14" s="13"/>
      <c r="R14" s="93"/>
      <c r="S14" s="13"/>
      <c r="T14" s="93"/>
      <c r="U14" s="8">
        <f t="shared" si="5"/>
        <v>3</v>
      </c>
      <c r="V14" s="187">
        <f t="shared" si="1"/>
        <v>10</v>
      </c>
      <c r="W14" s="188">
        <f t="shared" si="2"/>
        <v>37</v>
      </c>
      <c r="X14" s="12">
        <f t="shared" si="3"/>
        <v>1</v>
      </c>
      <c r="Y14" s="189">
        <f t="shared" si="4"/>
        <v>10</v>
      </c>
    </row>
    <row r="15" spans="1:25" ht="11.25">
      <c r="A15" s="119">
        <v>12</v>
      </c>
      <c r="B15" s="1">
        <f t="shared" si="0"/>
        <v>12</v>
      </c>
      <c r="C15" s="129" t="s">
        <v>5</v>
      </c>
      <c r="D15" s="9" t="s">
        <v>10</v>
      </c>
      <c r="E15" s="138">
        <v>4</v>
      </c>
      <c r="F15" s="14">
        <v>6</v>
      </c>
      <c r="G15" s="93">
        <v>5</v>
      </c>
      <c r="H15" s="93">
        <v>7</v>
      </c>
      <c r="I15" s="13">
        <v>1</v>
      </c>
      <c r="J15" s="14">
        <v>1</v>
      </c>
      <c r="K15" s="13"/>
      <c r="L15" s="14"/>
      <c r="M15" s="13"/>
      <c r="N15" s="14">
        <v>1</v>
      </c>
      <c r="O15" s="15">
        <v>11</v>
      </c>
      <c r="P15" s="14">
        <v>2</v>
      </c>
      <c r="Q15" s="13">
        <v>4</v>
      </c>
      <c r="R15" s="14">
        <v>1</v>
      </c>
      <c r="S15" s="13">
        <v>2</v>
      </c>
      <c r="T15" s="14">
        <v>2</v>
      </c>
      <c r="U15" s="8">
        <f t="shared" si="5"/>
        <v>3</v>
      </c>
      <c r="V15" s="187">
        <f t="shared" si="1"/>
        <v>13</v>
      </c>
      <c r="W15" s="188">
        <f t="shared" si="2"/>
        <v>47</v>
      </c>
      <c r="X15" s="12">
        <f t="shared" si="3"/>
        <v>1</v>
      </c>
      <c r="Y15" s="189">
        <f t="shared" si="4"/>
        <v>11</v>
      </c>
    </row>
    <row r="16" spans="1:25" ht="11.25">
      <c r="A16" s="119">
        <v>13</v>
      </c>
      <c r="B16" s="1">
        <f t="shared" si="0"/>
        <v>14</v>
      </c>
      <c r="C16" s="22" t="s">
        <v>7</v>
      </c>
      <c r="D16" s="9" t="s">
        <v>31</v>
      </c>
      <c r="E16" s="138">
        <v>2</v>
      </c>
      <c r="F16" s="14">
        <v>5</v>
      </c>
      <c r="G16" s="93"/>
      <c r="H16" s="10"/>
      <c r="I16" s="13"/>
      <c r="J16" s="10"/>
      <c r="K16" s="93"/>
      <c r="L16" s="14"/>
      <c r="M16" s="93"/>
      <c r="N16" s="14"/>
      <c r="O16" s="93"/>
      <c r="P16" s="14"/>
      <c r="Q16" s="93"/>
      <c r="R16" s="14"/>
      <c r="S16" s="93"/>
      <c r="T16" s="14"/>
      <c r="U16" s="8">
        <f t="shared" si="5"/>
        <v>3.5</v>
      </c>
      <c r="V16" s="187">
        <f t="shared" si="1"/>
        <v>2</v>
      </c>
      <c r="W16" s="188">
        <f t="shared" si="2"/>
        <v>7</v>
      </c>
      <c r="X16" s="12">
        <f t="shared" si="3"/>
        <v>2</v>
      </c>
      <c r="Y16" s="189">
        <f t="shared" si="4"/>
      </c>
    </row>
    <row r="17" spans="1:25" ht="11.25">
      <c r="A17" s="119">
        <v>31</v>
      </c>
      <c r="B17" s="1">
        <f t="shared" si="0"/>
        <v>15</v>
      </c>
      <c r="C17" s="18" t="s">
        <v>12</v>
      </c>
      <c r="D17" s="9" t="s">
        <v>9</v>
      </c>
      <c r="E17" s="138"/>
      <c r="F17" s="14"/>
      <c r="G17" s="93">
        <v>4</v>
      </c>
      <c r="H17" s="93">
        <v>3</v>
      </c>
      <c r="I17" s="13">
        <v>3</v>
      </c>
      <c r="J17" s="140">
        <v>12</v>
      </c>
      <c r="K17" s="13"/>
      <c r="L17" s="14"/>
      <c r="M17" s="13">
        <v>6</v>
      </c>
      <c r="N17" s="14">
        <v>5</v>
      </c>
      <c r="O17" s="13"/>
      <c r="P17" s="14"/>
      <c r="Q17" s="13"/>
      <c r="R17" s="14"/>
      <c r="S17" s="13">
        <v>2</v>
      </c>
      <c r="T17" s="14">
        <v>2</v>
      </c>
      <c r="U17" s="8">
        <f t="shared" si="5"/>
        <v>3.5714285714285716</v>
      </c>
      <c r="V17" s="187">
        <f t="shared" si="1"/>
        <v>8</v>
      </c>
      <c r="W17" s="188">
        <f t="shared" si="2"/>
        <v>37</v>
      </c>
      <c r="X17" s="12">
        <f t="shared" si="3"/>
        <v>2</v>
      </c>
      <c r="Y17" s="189">
        <f t="shared" si="4"/>
        <v>12</v>
      </c>
    </row>
    <row r="18" spans="1:25" ht="11.25">
      <c r="A18" s="119">
        <v>16</v>
      </c>
      <c r="B18" s="1">
        <f t="shared" si="0"/>
        <v>16</v>
      </c>
      <c r="C18" s="44" t="s">
        <v>19</v>
      </c>
      <c r="D18" s="9" t="s">
        <v>20</v>
      </c>
      <c r="E18" s="139">
        <v>9</v>
      </c>
      <c r="F18" s="14">
        <v>6</v>
      </c>
      <c r="G18" s="93"/>
      <c r="H18" s="93"/>
      <c r="I18" s="13">
        <v>2</v>
      </c>
      <c r="J18" s="14">
        <v>2</v>
      </c>
      <c r="K18" s="13">
        <v>3</v>
      </c>
      <c r="L18" s="14">
        <v>2</v>
      </c>
      <c r="M18" s="13">
        <v>4</v>
      </c>
      <c r="N18" s="14">
        <v>6</v>
      </c>
      <c r="O18" s="13">
        <v>1</v>
      </c>
      <c r="P18" s="14">
        <v>7</v>
      </c>
      <c r="Q18" s="13">
        <v>3</v>
      </c>
      <c r="R18" s="14">
        <v>7</v>
      </c>
      <c r="S18" s="13">
        <v>4</v>
      </c>
      <c r="T18" s="14">
        <v>3</v>
      </c>
      <c r="U18" s="8">
        <f t="shared" si="5"/>
        <v>3.8461538461538463</v>
      </c>
      <c r="V18" s="187">
        <f t="shared" si="1"/>
        <v>14</v>
      </c>
      <c r="W18" s="188">
        <f t="shared" si="2"/>
        <v>59</v>
      </c>
      <c r="X18" s="12">
        <f t="shared" si="3"/>
        <v>1</v>
      </c>
      <c r="Y18" s="189">
        <f t="shared" si="4"/>
        <v>9</v>
      </c>
    </row>
    <row r="19" spans="1:25" ht="11.25">
      <c r="A19" s="119">
        <v>15</v>
      </c>
      <c r="B19" s="1">
        <f t="shared" si="0"/>
        <v>17</v>
      </c>
      <c r="C19" s="186" t="s">
        <v>164</v>
      </c>
      <c r="D19" s="9" t="s">
        <v>11</v>
      </c>
      <c r="E19" s="138">
        <v>2</v>
      </c>
      <c r="F19" s="14">
        <v>2</v>
      </c>
      <c r="G19" s="93">
        <v>6</v>
      </c>
      <c r="H19" s="93">
        <v>1</v>
      </c>
      <c r="I19" s="13"/>
      <c r="J19" s="14"/>
      <c r="K19" s="13">
        <v>4</v>
      </c>
      <c r="L19" s="14">
        <v>6</v>
      </c>
      <c r="M19" s="13">
        <v>6</v>
      </c>
      <c r="N19" s="140">
        <v>11</v>
      </c>
      <c r="O19" s="13">
        <v>5</v>
      </c>
      <c r="P19" s="14">
        <v>3</v>
      </c>
      <c r="Q19" s="13"/>
      <c r="R19" s="14"/>
      <c r="S19" s="13"/>
      <c r="T19" s="14"/>
      <c r="U19" s="8">
        <f t="shared" si="5"/>
        <v>3.888888888888889</v>
      </c>
      <c r="V19" s="187">
        <f t="shared" si="1"/>
        <v>10</v>
      </c>
      <c r="W19" s="188">
        <f t="shared" si="2"/>
        <v>46</v>
      </c>
      <c r="X19" s="12">
        <f t="shared" si="3"/>
        <v>1</v>
      </c>
      <c r="Y19" s="189">
        <f t="shared" si="4"/>
        <v>11</v>
      </c>
    </row>
    <row r="20" spans="1:25" ht="11.25">
      <c r="A20" s="119">
        <v>17</v>
      </c>
      <c r="B20" s="1">
        <f t="shared" si="0"/>
        <v>18</v>
      </c>
      <c r="C20" s="129" t="s">
        <v>5</v>
      </c>
      <c r="D20" s="9" t="s">
        <v>166</v>
      </c>
      <c r="E20" s="138"/>
      <c r="F20" s="14"/>
      <c r="G20" s="93">
        <v>1</v>
      </c>
      <c r="H20" s="93">
        <v>3</v>
      </c>
      <c r="I20" s="13">
        <v>6</v>
      </c>
      <c r="J20" s="14">
        <v>6</v>
      </c>
      <c r="K20" s="13"/>
      <c r="L20" s="14"/>
      <c r="M20" s="13"/>
      <c r="N20" s="14"/>
      <c r="O20" s="13"/>
      <c r="P20" s="14"/>
      <c r="Q20" s="13"/>
      <c r="R20" s="14"/>
      <c r="S20" s="13"/>
      <c r="T20" s="14"/>
      <c r="U20" s="8">
        <f t="shared" si="5"/>
        <v>4</v>
      </c>
      <c r="V20" s="187">
        <f t="shared" si="1"/>
        <v>4</v>
      </c>
      <c r="W20" s="188">
        <f t="shared" si="2"/>
        <v>16</v>
      </c>
      <c r="X20" s="12">
        <f t="shared" si="3"/>
        <v>1</v>
      </c>
      <c r="Y20" s="189">
        <f t="shared" si="4"/>
      </c>
    </row>
    <row r="21" spans="1:25" ht="11.25">
      <c r="A21" s="119">
        <v>18</v>
      </c>
      <c r="B21" s="1">
        <f t="shared" si="0"/>
        <v>19</v>
      </c>
      <c r="C21" s="22" t="s">
        <v>7</v>
      </c>
      <c r="D21" s="9" t="s">
        <v>23</v>
      </c>
      <c r="E21" s="138">
        <v>6</v>
      </c>
      <c r="F21" s="14">
        <v>8</v>
      </c>
      <c r="G21" s="93"/>
      <c r="H21" s="93"/>
      <c r="I21" s="13">
        <v>3</v>
      </c>
      <c r="J21" s="14">
        <v>4</v>
      </c>
      <c r="K21" s="15">
        <v>9</v>
      </c>
      <c r="L21" s="14">
        <v>5</v>
      </c>
      <c r="M21" s="13">
        <v>4</v>
      </c>
      <c r="N21" s="14">
        <v>5</v>
      </c>
      <c r="O21" s="13"/>
      <c r="P21" s="14"/>
      <c r="Q21" s="13">
        <v>2</v>
      </c>
      <c r="R21" s="14">
        <v>2</v>
      </c>
      <c r="S21" s="13"/>
      <c r="T21" s="14"/>
      <c r="U21" s="8">
        <f t="shared" si="5"/>
        <v>4.333333333333333</v>
      </c>
      <c r="V21" s="187">
        <f t="shared" si="1"/>
        <v>10</v>
      </c>
      <c r="W21" s="188">
        <f t="shared" si="2"/>
        <v>48</v>
      </c>
      <c r="X21" s="12">
        <f t="shared" si="3"/>
        <v>2</v>
      </c>
      <c r="Y21" s="189">
        <f t="shared" si="4"/>
        <v>9</v>
      </c>
    </row>
    <row r="22" spans="1:25" ht="11.25">
      <c r="A22" s="119">
        <v>20</v>
      </c>
      <c r="B22" s="1">
        <f t="shared" si="0"/>
        <v>20</v>
      </c>
      <c r="C22" s="22" t="s">
        <v>7</v>
      </c>
      <c r="D22" s="9" t="s">
        <v>26</v>
      </c>
      <c r="E22" s="138">
        <v>7</v>
      </c>
      <c r="F22" s="14">
        <v>8</v>
      </c>
      <c r="G22" s="93">
        <v>7</v>
      </c>
      <c r="H22" s="93">
        <v>3</v>
      </c>
      <c r="I22" s="13"/>
      <c r="J22" s="14"/>
      <c r="K22" s="13">
        <v>1</v>
      </c>
      <c r="L22" s="14">
        <v>1</v>
      </c>
      <c r="M22" s="13"/>
      <c r="N22" s="14"/>
      <c r="O22" s="13"/>
      <c r="P22" s="14"/>
      <c r="Q22" s="13"/>
      <c r="R22" s="14"/>
      <c r="S22" s="13"/>
      <c r="T22" s="14"/>
      <c r="U22" s="8">
        <f t="shared" si="5"/>
        <v>4.5</v>
      </c>
      <c r="V22" s="187">
        <f t="shared" si="1"/>
        <v>6</v>
      </c>
      <c r="W22" s="188">
        <f t="shared" si="2"/>
        <v>27</v>
      </c>
      <c r="X22" s="12">
        <f t="shared" si="3"/>
        <v>1</v>
      </c>
      <c r="Y22" s="189">
        <f t="shared" si="4"/>
      </c>
    </row>
    <row r="23" spans="1:25" ht="11.25">
      <c r="A23" s="119">
        <v>20</v>
      </c>
      <c r="B23" s="1">
        <f t="shared" si="0"/>
        <v>20</v>
      </c>
      <c r="C23" s="44" t="s">
        <v>19</v>
      </c>
      <c r="D23" s="9" t="s">
        <v>38</v>
      </c>
      <c r="E23" s="138">
        <v>2</v>
      </c>
      <c r="F23" s="14">
        <v>5</v>
      </c>
      <c r="G23" s="93">
        <v>2</v>
      </c>
      <c r="H23" s="93">
        <v>8</v>
      </c>
      <c r="I23" s="13"/>
      <c r="J23" s="14"/>
      <c r="K23" s="13"/>
      <c r="L23" s="14"/>
      <c r="M23" s="13">
        <v>7</v>
      </c>
      <c r="N23" s="14">
        <v>3</v>
      </c>
      <c r="O23" s="13"/>
      <c r="P23" s="14"/>
      <c r="Q23" s="13"/>
      <c r="R23" s="14"/>
      <c r="S23" s="13"/>
      <c r="T23" s="14"/>
      <c r="U23" s="8">
        <f t="shared" si="5"/>
        <v>4.5</v>
      </c>
      <c r="V23" s="187">
        <f t="shared" si="1"/>
        <v>6</v>
      </c>
      <c r="W23" s="188">
        <f t="shared" si="2"/>
        <v>27</v>
      </c>
      <c r="X23" s="12">
        <f t="shared" si="3"/>
        <v>2</v>
      </c>
      <c r="Y23" s="189">
        <f t="shared" si="4"/>
      </c>
    </row>
    <row r="24" spans="1:25" ht="11.25">
      <c r="A24" s="119">
        <v>27</v>
      </c>
      <c r="B24" s="1">
        <f t="shared" si="0"/>
        <v>22</v>
      </c>
      <c r="C24" s="18" t="s">
        <v>12</v>
      </c>
      <c r="D24" s="9" t="s">
        <v>154</v>
      </c>
      <c r="E24" s="138"/>
      <c r="F24" s="14"/>
      <c r="G24" s="93"/>
      <c r="H24" s="93"/>
      <c r="I24" s="13"/>
      <c r="J24" s="14"/>
      <c r="K24" s="13">
        <v>5</v>
      </c>
      <c r="L24" s="14">
        <v>4</v>
      </c>
      <c r="M24" s="15">
        <v>6</v>
      </c>
      <c r="N24" s="14">
        <v>5</v>
      </c>
      <c r="O24" s="13"/>
      <c r="P24" s="14"/>
      <c r="Q24" s="13">
        <v>5</v>
      </c>
      <c r="R24" s="14">
        <v>6</v>
      </c>
      <c r="S24" s="13">
        <v>3</v>
      </c>
      <c r="T24" s="14">
        <v>4</v>
      </c>
      <c r="U24" s="8">
        <f t="shared" si="5"/>
        <v>4.571428571428571</v>
      </c>
      <c r="V24" s="187">
        <f t="shared" si="1"/>
        <v>8</v>
      </c>
      <c r="W24" s="188">
        <f t="shared" si="2"/>
        <v>38</v>
      </c>
      <c r="X24" s="12">
        <f t="shared" si="3"/>
        <v>3</v>
      </c>
      <c r="Y24" s="189">
        <f t="shared" si="4"/>
        <v>6</v>
      </c>
    </row>
    <row r="25" spans="1:25" ht="11.25">
      <c r="A25" s="119">
        <v>19</v>
      </c>
      <c r="B25" s="1">
        <f t="shared" si="0"/>
        <v>25</v>
      </c>
      <c r="C25" s="19" t="s">
        <v>29</v>
      </c>
      <c r="D25" s="9" t="s">
        <v>30</v>
      </c>
      <c r="E25" s="138">
        <v>4</v>
      </c>
      <c r="F25" s="14">
        <v>4</v>
      </c>
      <c r="G25" s="93">
        <v>1</v>
      </c>
      <c r="H25" s="118">
        <v>10</v>
      </c>
      <c r="I25" s="13">
        <v>2</v>
      </c>
      <c r="J25" s="93">
        <v>6</v>
      </c>
      <c r="K25" s="13">
        <v>6</v>
      </c>
      <c r="L25" s="14">
        <v>8</v>
      </c>
      <c r="M25" s="13">
        <v>3</v>
      </c>
      <c r="N25" s="14">
        <v>2</v>
      </c>
      <c r="O25" s="13">
        <v>8</v>
      </c>
      <c r="P25" s="14">
        <v>4</v>
      </c>
      <c r="Q25" s="13"/>
      <c r="R25" s="14"/>
      <c r="S25" s="13">
        <v>5</v>
      </c>
      <c r="T25" s="14">
        <v>8</v>
      </c>
      <c r="U25" s="8">
        <f t="shared" si="5"/>
        <v>4.6923076923076925</v>
      </c>
      <c r="V25" s="187">
        <f t="shared" si="1"/>
        <v>14</v>
      </c>
      <c r="W25" s="188">
        <f t="shared" si="2"/>
        <v>71</v>
      </c>
      <c r="X25" s="12">
        <f t="shared" si="3"/>
        <v>1</v>
      </c>
      <c r="Y25" s="189">
        <f t="shared" si="4"/>
        <v>10</v>
      </c>
    </row>
    <row r="26" spans="1:25" ht="11.25">
      <c r="A26" s="119">
        <v>22</v>
      </c>
      <c r="B26" s="1">
        <f t="shared" si="0"/>
        <v>23</v>
      </c>
      <c r="C26" s="22" t="s">
        <v>7</v>
      </c>
      <c r="D26" s="9" t="s">
        <v>22</v>
      </c>
      <c r="E26" s="138">
        <v>1</v>
      </c>
      <c r="F26" s="14">
        <v>1</v>
      </c>
      <c r="G26" s="93">
        <v>2</v>
      </c>
      <c r="H26" s="93">
        <v>9</v>
      </c>
      <c r="I26" s="13">
        <v>7</v>
      </c>
      <c r="J26" s="14">
        <v>8</v>
      </c>
      <c r="K26" s="13"/>
      <c r="L26" s="14"/>
      <c r="M26" s="13"/>
      <c r="N26" s="14"/>
      <c r="O26" s="13"/>
      <c r="P26" s="14"/>
      <c r="Q26" s="13"/>
      <c r="R26" s="14"/>
      <c r="S26" s="13"/>
      <c r="T26" s="14"/>
      <c r="U26" s="8">
        <f t="shared" si="5"/>
        <v>4.666666666666667</v>
      </c>
      <c r="V26" s="187">
        <f t="shared" si="1"/>
        <v>6</v>
      </c>
      <c r="W26" s="188">
        <f t="shared" si="2"/>
        <v>28</v>
      </c>
      <c r="X26" s="12">
        <f t="shared" si="3"/>
        <v>1</v>
      </c>
      <c r="Y26" s="189">
        <f t="shared" si="4"/>
      </c>
    </row>
    <row r="27" spans="1:25" ht="11.25">
      <c r="A27" s="119">
        <v>22</v>
      </c>
      <c r="B27" s="1">
        <f t="shared" si="0"/>
        <v>23</v>
      </c>
      <c r="C27" s="18" t="s">
        <v>12</v>
      </c>
      <c r="D27" s="9" t="s">
        <v>46</v>
      </c>
      <c r="E27" s="138">
        <v>11</v>
      </c>
      <c r="F27" s="14">
        <v>1</v>
      </c>
      <c r="G27" s="93"/>
      <c r="H27" s="93"/>
      <c r="I27" s="13">
        <v>6</v>
      </c>
      <c r="J27" s="14">
        <v>3</v>
      </c>
      <c r="K27" s="13">
        <v>3</v>
      </c>
      <c r="L27" s="14">
        <v>4</v>
      </c>
      <c r="M27" s="13"/>
      <c r="N27" s="14"/>
      <c r="O27" s="13"/>
      <c r="P27" s="14"/>
      <c r="Q27" s="13"/>
      <c r="R27" s="14"/>
      <c r="S27" s="13"/>
      <c r="T27" s="14"/>
      <c r="U27" s="8">
        <f t="shared" si="5"/>
        <v>4.666666666666667</v>
      </c>
      <c r="V27" s="187">
        <f t="shared" si="1"/>
        <v>6</v>
      </c>
      <c r="W27" s="188">
        <f t="shared" si="2"/>
        <v>28</v>
      </c>
      <c r="X27" s="12">
        <f t="shared" si="3"/>
        <v>1</v>
      </c>
      <c r="Y27" s="189">
        <f t="shared" si="4"/>
      </c>
    </row>
    <row r="28" spans="1:25" ht="11.25">
      <c r="A28" s="119">
        <v>24</v>
      </c>
      <c r="B28" s="1">
        <f t="shared" si="0"/>
        <v>26</v>
      </c>
      <c r="C28" s="18" t="s">
        <v>12</v>
      </c>
      <c r="D28" s="9" t="s">
        <v>25</v>
      </c>
      <c r="E28" s="138">
        <v>6</v>
      </c>
      <c r="F28" s="14">
        <v>6</v>
      </c>
      <c r="G28" s="93">
        <v>6</v>
      </c>
      <c r="H28" s="93">
        <v>2</v>
      </c>
      <c r="I28" s="13">
        <v>4</v>
      </c>
      <c r="J28" s="140">
        <v>7</v>
      </c>
      <c r="K28" s="93">
        <v>5</v>
      </c>
      <c r="L28" s="14">
        <v>3</v>
      </c>
      <c r="M28" s="13">
        <v>6</v>
      </c>
      <c r="N28" s="14">
        <v>5</v>
      </c>
      <c r="O28" s="13"/>
      <c r="P28" s="14"/>
      <c r="Q28" s="13"/>
      <c r="R28" s="14"/>
      <c r="S28" s="13"/>
      <c r="T28" s="14"/>
      <c r="U28" s="8">
        <f t="shared" si="5"/>
        <v>4.777777777777778</v>
      </c>
      <c r="V28" s="187">
        <f t="shared" si="1"/>
        <v>10</v>
      </c>
      <c r="W28" s="188">
        <f t="shared" si="2"/>
        <v>50</v>
      </c>
      <c r="X28" s="12">
        <f t="shared" si="3"/>
        <v>2</v>
      </c>
      <c r="Y28" s="189">
        <f t="shared" si="4"/>
        <v>7</v>
      </c>
    </row>
    <row r="29" spans="1:25" ht="11.25">
      <c r="A29" s="119">
        <v>25</v>
      </c>
      <c r="B29" s="1">
        <f t="shared" si="0"/>
        <v>27</v>
      </c>
      <c r="C29" s="45" t="s">
        <v>16</v>
      </c>
      <c r="D29" s="9" t="s">
        <v>42</v>
      </c>
      <c r="E29" s="138"/>
      <c r="F29" s="14"/>
      <c r="G29" s="93"/>
      <c r="H29" s="93"/>
      <c r="I29" s="13">
        <v>5</v>
      </c>
      <c r="J29" s="14">
        <v>5</v>
      </c>
      <c r="K29" s="13"/>
      <c r="L29" s="14"/>
      <c r="M29" s="13"/>
      <c r="N29" s="14"/>
      <c r="O29" s="13"/>
      <c r="P29" s="14"/>
      <c r="Q29" s="13"/>
      <c r="R29" s="14"/>
      <c r="S29" s="13"/>
      <c r="T29" s="14"/>
      <c r="U29" s="8">
        <f t="shared" si="5"/>
        <v>5</v>
      </c>
      <c r="V29" s="187">
        <f t="shared" si="1"/>
        <v>2</v>
      </c>
      <c r="W29" s="188">
        <f t="shared" si="2"/>
        <v>10</v>
      </c>
      <c r="X29" s="12">
        <f t="shared" si="3"/>
        <v>5</v>
      </c>
      <c r="Y29" s="189">
        <f t="shared" si="4"/>
      </c>
    </row>
    <row r="30" spans="1:25" ht="11.25">
      <c r="A30" s="119">
        <v>26</v>
      </c>
      <c r="B30" s="1">
        <f t="shared" si="0"/>
        <v>27</v>
      </c>
      <c r="C30" s="44" t="s">
        <v>19</v>
      </c>
      <c r="D30" s="9" t="s">
        <v>33</v>
      </c>
      <c r="E30" s="138"/>
      <c r="F30" s="14"/>
      <c r="G30" s="93">
        <v>8</v>
      </c>
      <c r="H30" s="93">
        <v>7</v>
      </c>
      <c r="I30" s="13">
        <v>1</v>
      </c>
      <c r="J30" s="14">
        <v>2</v>
      </c>
      <c r="K30" s="13">
        <v>7</v>
      </c>
      <c r="L30" s="140">
        <v>8</v>
      </c>
      <c r="M30" s="13"/>
      <c r="N30" s="14"/>
      <c r="O30" s="13">
        <v>6</v>
      </c>
      <c r="P30" s="14">
        <v>5</v>
      </c>
      <c r="Q30" s="13"/>
      <c r="R30" s="14"/>
      <c r="S30" s="13">
        <v>4</v>
      </c>
      <c r="T30" s="14">
        <v>5</v>
      </c>
      <c r="U30" s="8">
        <f t="shared" si="5"/>
        <v>5</v>
      </c>
      <c r="V30" s="187">
        <f t="shared" si="1"/>
        <v>10</v>
      </c>
      <c r="W30" s="188">
        <f t="shared" si="2"/>
        <v>53</v>
      </c>
      <c r="X30" s="12">
        <f t="shared" si="3"/>
        <v>1</v>
      </c>
      <c r="Y30" s="189">
        <f t="shared" si="4"/>
        <v>8</v>
      </c>
    </row>
    <row r="31" spans="1:25" ht="11.25">
      <c r="A31" s="119">
        <v>27</v>
      </c>
      <c r="B31" s="1">
        <f t="shared" si="0"/>
        <v>29</v>
      </c>
      <c r="C31" s="18" t="s">
        <v>12</v>
      </c>
      <c r="D31" s="9" t="s">
        <v>28</v>
      </c>
      <c r="E31" s="138">
        <v>8</v>
      </c>
      <c r="F31" s="14">
        <v>7</v>
      </c>
      <c r="G31" s="93"/>
      <c r="H31" s="93"/>
      <c r="I31" s="13">
        <v>2</v>
      </c>
      <c r="J31" s="14">
        <v>1</v>
      </c>
      <c r="K31" s="13">
        <v>4</v>
      </c>
      <c r="L31" s="14">
        <v>9</v>
      </c>
      <c r="M31" s="13"/>
      <c r="N31" s="14"/>
      <c r="O31" s="13"/>
      <c r="P31" s="93"/>
      <c r="Q31" s="13"/>
      <c r="R31" s="93"/>
      <c r="S31" s="13"/>
      <c r="T31" s="93"/>
      <c r="U31" s="8">
        <f t="shared" si="5"/>
        <v>5.166666666666667</v>
      </c>
      <c r="V31" s="187">
        <f t="shared" si="1"/>
        <v>6</v>
      </c>
      <c r="W31" s="188">
        <f t="shared" si="2"/>
        <v>31</v>
      </c>
      <c r="X31" s="12">
        <f t="shared" si="3"/>
        <v>1</v>
      </c>
      <c r="Y31" s="189">
        <f t="shared" si="4"/>
      </c>
    </row>
    <row r="32" spans="1:25" ht="11.25">
      <c r="A32" s="119">
        <v>29</v>
      </c>
      <c r="B32" s="1">
        <f t="shared" si="0"/>
        <v>30</v>
      </c>
      <c r="C32" s="19" t="s">
        <v>29</v>
      </c>
      <c r="D32" s="9" t="s">
        <v>131</v>
      </c>
      <c r="E32" s="138"/>
      <c r="F32" s="14"/>
      <c r="G32" s="93">
        <v>5</v>
      </c>
      <c r="H32" s="93">
        <v>7</v>
      </c>
      <c r="I32" s="13">
        <v>11</v>
      </c>
      <c r="J32" s="93">
        <v>3</v>
      </c>
      <c r="K32" s="13">
        <v>3</v>
      </c>
      <c r="L32" s="14">
        <v>3</v>
      </c>
      <c r="M32" s="13">
        <v>5</v>
      </c>
      <c r="N32" s="118">
        <v>11</v>
      </c>
      <c r="O32" s="13"/>
      <c r="P32" s="93"/>
      <c r="Q32" s="13"/>
      <c r="R32" s="93"/>
      <c r="S32" s="13"/>
      <c r="T32" s="93"/>
      <c r="U32" s="8">
        <f t="shared" si="5"/>
        <v>5.285714285714286</v>
      </c>
      <c r="V32" s="187">
        <f t="shared" si="1"/>
        <v>8</v>
      </c>
      <c r="W32" s="188">
        <f t="shared" si="2"/>
        <v>48</v>
      </c>
      <c r="X32" s="12">
        <f t="shared" si="3"/>
        <v>3</v>
      </c>
      <c r="Y32" s="189">
        <f t="shared" si="4"/>
        <v>11</v>
      </c>
    </row>
    <row r="33" spans="1:25" ht="11.25">
      <c r="A33" s="119">
        <v>53</v>
      </c>
      <c r="B33" s="1">
        <f t="shared" si="0"/>
        <v>31</v>
      </c>
      <c r="C33" s="19" t="s">
        <v>29</v>
      </c>
      <c r="D33" s="9" t="s">
        <v>162</v>
      </c>
      <c r="E33" s="138"/>
      <c r="F33" s="14"/>
      <c r="G33" s="93"/>
      <c r="H33" s="93"/>
      <c r="I33" s="13"/>
      <c r="J33" s="93"/>
      <c r="K33" s="13"/>
      <c r="L33" s="14"/>
      <c r="M33" s="13"/>
      <c r="N33" s="14"/>
      <c r="O33" s="13"/>
      <c r="P33" s="14"/>
      <c r="Q33" s="13"/>
      <c r="R33" s="14"/>
      <c r="S33" s="13">
        <v>5</v>
      </c>
      <c r="T33" s="14">
        <v>6</v>
      </c>
      <c r="U33" s="8">
        <f t="shared" si="5"/>
        <v>5.5</v>
      </c>
      <c r="V33" s="187">
        <f t="shared" si="1"/>
        <v>2</v>
      </c>
      <c r="W33" s="188">
        <f t="shared" si="2"/>
        <v>11</v>
      </c>
      <c r="X33" s="12">
        <f t="shared" si="3"/>
        <v>5</v>
      </c>
      <c r="Y33" s="189">
        <f t="shared" si="4"/>
      </c>
    </row>
    <row r="34" spans="1:25" ht="11.25">
      <c r="A34" s="119">
        <v>31</v>
      </c>
      <c r="B34" s="1">
        <f t="shared" si="0"/>
        <v>31</v>
      </c>
      <c r="C34" s="19" t="s">
        <v>29</v>
      </c>
      <c r="D34" s="9" t="s">
        <v>160</v>
      </c>
      <c r="E34" s="138"/>
      <c r="F34" s="14"/>
      <c r="G34" s="93"/>
      <c r="H34" s="93"/>
      <c r="I34" s="13"/>
      <c r="J34" s="14"/>
      <c r="K34" s="13">
        <v>6</v>
      </c>
      <c r="L34" s="14">
        <v>8</v>
      </c>
      <c r="M34" s="13"/>
      <c r="N34" s="14"/>
      <c r="O34" s="13"/>
      <c r="P34" s="14"/>
      <c r="Q34" s="13">
        <v>3</v>
      </c>
      <c r="R34" s="14">
        <v>5</v>
      </c>
      <c r="S34" s="13"/>
      <c r="T34" s="14"/>
      <c r="U34" s="8">
        <f t="shared" si="5"/>
        <v>5.5</v>
      </c>
      <c r="V34" s="187">
        <f t="shared" si="1"/>
        <v>4</v>
      </c>
      <c r="W34" s="188">
        <f t="shared" si="2"/>
        <v>22</v>
      </c>
      <c r="X34" s="12">
        <f t="shared" si="3"/>
        <v>3</v>
      </c>
      <c r="Y34" s="189">
        <f t="shared" si="4"/>
      </c>
    </row>
    <row r="35" spans="1:25" ht="11.25">
      <c r="A35" s="119">
        <v>30</v>
      </c>
      <c r="B35" s="1">
        <f aca="true" t="shared" si="6" ref="B35:B55">RANK(U35,ave_result,1)</f>
        <v>33</v>
      </c>
      <c r="C35" s="18" t="s">
        <v>12</v>
      </c>
      <c r="D35" s="9" t="s">
        <v>132</v>
      </c>
      <c r="E35" s="138"/>
      <c r="F35" s="14"/>
      <c r="G35" s="118">
        <v>9</v>
      </c>
      <c r="H35" s="93">
        <v>6</v>
      </c>
      <c r="I35" s="13"/>
      <c r="J35" s="14"/>
      <c r="K35" s="13"/>
      <c r="L35" s="14"/>
      <c r="M35" s="13">
        <v>4</v>
      </c>
      <c r="N35" s="14">
        <v>6</v>
      </c>
      <c r="O35" s="13">
        <v>3</v>
      </c>
      <c r="P35" s="14">
        <v>5</v>
      </c>
      <c r="Q35" s="13">
        <v>7</v>
      </c>
      <c r="R35" s="14">
        <v>7</v>
      </c>
      <c r="S35" s="13">
        <v>6</v>
      </c>
      <c r="T35" s="14">
        <v>6</v>
      </c>
      <c r="U35" s="8">
        <f t="shared" si="5"/>
        <v>5.555555555555555</v>
      </c>
      <c r="V35" s="187">
        <f aca="true" t="shared" si="7" ref="V35:V55">COUNTA(E35:T35)</f>
        <v>10</v>
      </c>
      <c r="W35" s="188">
        <f aca="true" t="shared" si="8" ref="W35:W55">SUM(E35:T35)</f>
        <v>59</v>
      </c>
      <c r="X35" s="12">
        <f aca="true" t="shared" si="9" ref="X35:X55">MIN(E35:T35)</f>
        <v>3</v>
      </c>
      <c r="Y35" s="189">
        <f aca="true" t="shared" si="10" ref="Y35:Y55">IF(V35&gt;=8,MAX(E35:T35),"")</f>
        <v>9</v>
      </c>
    </row>
    <row r="36" spans="1:25" ht="11.25">
      <c r="A36" s="119">
        <v>34</v>
      </c>
      <c r="B36" s="1">
        <f t="shared" si="6"/>
        <v>33</v>
      </c>
      <c r="C36" s="45" t="s">
        <v>16</v>
      </c>
      <c r="D36" s="11" t="s">
        <v>39</v>
      </c>
      <c r="E36" s="138">
        <v>6</v>
      </c>
      <c r="F36" s="14">
        <v>4</v>
      </c>
      <c r="G36" s="13"/>
      <c r="H36" s="93"/>
      <c r="I36" s="13">
        <v>4</v>
      </c>
      <c r="J36" s="14">
        <v>4</v>
      </c>
      <c r="K36" s="13">
        <v>7</v>
      </c>
      <c r="L36" s="93">
        <v>7</v>
      </c>
      <c r="M36" s="13"/>
      <c r="N36" s="14"/>
      <c r="O36" s="13">
        <v>8</v>
      </c>
      <c r="P36" s="140">
        <v>9</v>
      </c>
      <c r="Q36" s="13">
        <v>6</v>
      </c>
      <c r="R36" s="14">
        <v>4</v>
      </c>
      <c r="S36" s="13"/>
      <c r="T36" s="14"/>
      <c r="U36" s="8">
        <f t="shared" si="5"/>
        <v>5.555555555555555</v>
      </c>
      <c r="V36" s="187">
        <f t="shared" si="7"/>
        <v>10</v>
      </c>
      <c r="W36" s="188">
        <f t="shared" si="8"/>
        <v>59</v>
      </c>
      <c r="X36" s="12">
        <f t="shared" si="9"/>
        <v>4</v>
      </c>
      <c r="Y36" s="189">
        <f t="shared" si="10"/>
        <v>9</v>
      </c>
    </row>
    <row r="37" spans="1:25" ht="11.25">
      <c r="A37" s="119">
        <v>38</v>
      </c>
      <c r="B37" s="1">
        <f t="shared" si="6"/>
        <v>35</v>
      </c>
      <c r="C37" s="45" t="s">
        <v>16</v>
      </c>
      <c r="D37" s="11" t="s">
        <v>136</v>
      </c>
      <c r="E37" s="138"/>
      <c r="F37" s="14"/>
      <c r="G37" s="93">
        <v>3</v>
      </c>
      <c r="H37" s="93">
        <v>2</v>
      </c>
      <c r="I37" s="13"/>
      <c r="J37" s="14"/>
      <c r="K37" s="13">
        <v>8</v>
      </c>
      <c r="L37" s="14">
        <v>9</v>
      </c>
      <c r="M37" s="13"/>
      <c r="N37" s="14"/>
      <c r="O37" s="13">
        <v>4</v>
      </c>
      <c r="P37" s="14">
        <v>8</v>
      </c>
      <c r="Q37" s="13"/>
      <c r="R37" s="14"/>
      <c r="S37" s="15">
        <v>11</v>
      </c>
      <c r="T37" s="14">
        <v>5</v>
      </c>
      <c r="U37" s="8">
        <f t="shared" si="5"/>
        <v>5.571428571428571</v>
      </c>
      <c r="V37" s="187">
        <f t="shared" si="7"/>
        <v>8</v>
      </c>
      <c r="W37" s="188">
        <f t="shared" si="8"/>
        <v>50</v>
      </c>
      <c r="X37" s="12">
        <f t="shared" si="9"/>
        <v>2</v>
      </c>
      <c r="Y37" s="189">
        <f t="shared" si="10"/>
        <v>11</v>
      </c>
    </row>
    <row r="38" spans="1:25" ht="11.25">
      <c r="A38" s="119">
        <v>35</v>
      </c>
      <c r="B38" s="1">
        <f t="shared" si="6"/>
        <v>36</v>
      </c>
      <c r="C38" s="19" t="s">
        <v>29</v>
      </c>
      <c r="D38" s="11" t="s">
        <v>144</v>
      </c>
      <c r="E38" s="138">
        <v>8</v>
      </c>
      <c r="F38" s="14">
        <v>7</v>
      </c>
      <c r="G38" s="93"/>
      <c r="H38" s="93"/>
      <c r="I38" s="13">
        <v>3</v>
      </c>
      <c r="J38" s="14">
        <v>6</v>
      </c>
      <c r="K38" s="13"/>
      <c r="L38" s="14"/>
      <c r="M38" s="13"/>
      <c r="N38" s="14"/>
      <c r="O38" s="13">
        <v>11</v>
      </c>
      <c r="P38" s="14">
        <v>7</v>
      </c>
      <c r="Q38" s="13">
        <v>5</v>
      </c>
      <c r="R38" s="14">
        <v>3</v>
      </c>
      <c r="S38" s="13">
        <v>8</v>
      </c>
      <c r="T38" s="14">
        <v>4</v>
      </c>
      <c r="U38" s="8">
        <f t="shared" si="5"/>
        <v>5.666666666666667</v>
      </c>
      <c r="V38" s="187">
        <f t="shared" si="7"/>
        <v>10</v>
      </c>
      <c r="W38" s="188">
        <f t="shared" si="8"/>
        <v>62</v>
      </c>
      <c r="X38" s="12">
        <f t="shared" si="9"/>
        <v>3</v>
      </c>
      <c r="Y38" s="189">
        <f t="shared" si="10"/>
        <v>11</v>
      </c>
    </row>
    <row r="39" spans="1:25" ht="11.25">
      <c r="A39" s="119">
        <v>31</v>
      </c>
      <c r="B39" s="1">
        <f t="shared" si="6"/>
        <v>36</v>
      </c>
      <c r="C39" s="18" t="s">
        <v>12</v>
      </c>
      <c r="D39" s="11" t="s">
        <v>66</v>
      </c>
      <c r="E39" s="138">
        <v>4</v>
      </c>
      <c r="F39" s="14">
        <v>8</v>
      </c>
      <c r="G39" s="15">
        <v>9</v>
      </c>
      <c r="H39" s="93">
        <v>5</v>
      </c>
      <c r="I39" s="13"/>
      <c r="J39" s="14"/>
      <c r="K39" s="13"/>
      <c r="L39" s="14"/>
      <c r="M39" s="13">
        <v>8</v>
      </c>
      <c r="N39" s="14">
        <v>6</v>
      </c>
      <c r="O39" s="13"/>
      <c r="P39" s="14"/>
      <c r="Q39" s="13">
        <v>6</v>
      </c>
      <c r="R39" s="14">
        <v>5</v>
      </c>
      <c r="S39" s="13">
        <v>5</v>
      </c>
      <c r="T39" s="14">
        <v>4</v>
      </c>
      <c r="U39" s="8">
        <f t="shared" si="5"/>
        <v>5.666666666666667</v>
      </c>
      <c r="V39" s="187">
        <f t="shared" si="7"/>
        <v>10</v>
      </c>
      <c r="W39" s="188">
        <f t="shared" si="8"/>
        <v>60</v>
      </c>
      <c r="X39" s="12">
        <f t="shared" si="9"/>
        <v>4</v>
      </c>
      <c r="Y39" s="189">
        <f t="shared" si="10"/>
        <v>9</v>
      </c>
    </row>
    <row r="40" spans="1:25" ht="11.25">
      <c r="A40" s="119">
        <v>37</v>
      </c>
      <c r="B40" s="1">
        <f t="shared" si="6"/>
        <v>38</v>
      </c>
      <c r="C40" s="18" t="s">
        <v>12</v>
      </c>
      <c r="D40" s="11" t="s">
        <v>67</v>
      </c>
      <c r="E40" s="138">
        <v>3</v>
      </c>
      <c r="F40" s="14">
        <v>6</v>
      </c>
      <c r="G40" s="93">
        <v>4</v>
      </c>
      <c r="H40" s="93">
        <v>4</v>
      </c>
      <c r="I40" s="13">
        <v>8</v>
      </c>
      <c r="J40" s="14">
        <v>8</v>
      </c>
      <c r="K40" s="13"/>
      <c r="L40" s="14"/>
      <c r="M40" s="13"/>
      <c r="N40" s="14"/>
      <c r="O40" s="13"/>
      <c r="P40" s="14"/>
      <c r="Q40" s="13"/>
      <c r="R40" s="14"/>
      <c r="S40" s="13">
        <v>7</v>
      </c>
      <c r="T40" s="118">
        <v>11</v>
      </c>
      <c r="U40" s="8">
        <f t="shared" si="5"/>
        <v>5.714285714285714</v>
      </c>
      <c r="V40" s="187">
        <f t="shared" si="7"/>
        <v>8</v>
      </c>
      <c r="W40" s="188">
        <f t="shared" si="8"/>
        <v>51</v>
      </c>
      <c r="X40" s="12">
        <f t="shared" si="9"/>
        <v>3</v>
      </c>
      <c r="Y40" s="189">
        <f t="shared" si="10"/>
        <v>11</v>
      </c>
    </row>
    <row r="41" spans="1:25" ht="11.25">
      <c r="A41" s="119">
        <v>36</v>
      </c>
      <c r="B41" s="1">
        <f t="shared" si="6"/>
        <v>39</v>
      </c>
      <c r="C41" s="19" t="s">
        <v>29</v>
      </c>
      <c r="D41" s="11" t="s">
        <v>36</v>
      </c>
      <c r="E41" s="138"/>
      <c r="F41" s="14"/>
      <c r="G41" s="93">
        <v>8</v>
      </c>
      <c r="H41" s="93">
        <v>4</v>
      </c>
      <c r="I41" s="13"/>
      <c r="J41" s="14"/>
      <c r="K41" s="13"/>
      <c r="L41" s="14"/>
      <c r="M41" s="13">
        <v>5</v>
      </c>
      <c r="N41" s="14">
        <v>7</v>
      </c>
      <c r="O41" s="13"/>
      <c r="P41" s="14"/>
      <c r="Q41" s="13">
        <v>7</v>
      </c>
      <c r="R41" s="14">
        <v>4</v>
      </c>
      <c r="S41" s="13"/>
      <c r="T41" s="14"/>
      <c r="U41" s="8">
        <f t="shared" si="5"/>
        <v>5.833333333333333</v>
      </c>
      <c r="V41" s="187">
        <f t="shared" si="7"/>
        <v>6</v>
      </c>
      <c r="W41" s="188">
        <f t="shared" si="8"/>
        <v>35</v>
      </c>
      <c r="X41" s="12">
        <f t="shared" si="9"/>
        <v>4</v>
      </c>
      <c r="Y41" s="189">
        <f t="shared" si="10"/>
      </c>
    </row>
    <row r="42" spans="1:25" ht="11.25">
      <c r="A42" s="119">
        <v>39</v>
      </c>
      <c r="B42" s="1">
        <f t="shared" si="6"/>
        <v>40</v>
      </c>
      <c r="C42" s="18" t="s">
        <v>12</v>
      </c>
      <c r="D42" s="11" t="s">
        <v>134</v>
      </c>
      <c r="E42" s="138"/>
      <c r="F42" s="14"/>
      <c r="G42" s="93">
        <v>4</v>
      </c>
      <c r="H42" s="93">
        <v>5</v>
      </c>
      <c r="I42" s="13">
        <v>7</v>
      </c>
      <c r="J42" s="14">
        <v>5</v>
      </c>
      <c r="K42" s="93">
        <v>9</v>
      </c>
      <c r="L42" s="14">
        <v>7</v>
      </c>
      <c r="M42" s="13"/>
      <c r="N42" s="14"/>
      <c r="O42" s="13"/>
      <c r="P42" s="14"/>
      <c r="Q42" s="13"/>
      <c r="R42" s="14"/>
      <c r="S42" s="13"/>
      <c r="T42" s="14"/>
      <c r="U42" s="8">
        <f t="shared" si="5"/>
        <v>6.166666666666667</v>
      </c>
      <c r="V42" s="187">
        <f t="shared" si="7"/>
        <v>6</v>
      </c>
      <c r="W42" s="188">
        <f t="shared" si="8"/>
        <v>37</v>
      </c>
      <c r="X42" s="12">
        <f t="shared" si="9"/>
        <v>4</v>
      </c>
      <c r="Y42" s="189">
        <f t="shared" si="10"/>
      </c>
    </row>
    <row r="43" spans="1:25" ht="11.25">
      <c r="A43" s="119">
        <v>45</v>
      </c>
      <c r="B43" s="1">
        <f t="shared" si="6"/>
        <v>41</v>
      </c>
      <c r="C43" s="45" t="s">
        <v>16</v>
      </c>
      <c r="D43" s="11" t="s">
        <v>34</v>
      </c>
      <c r="E43" s="138"/>
      <c r="F43" s="14"/>
      <c r="G43" s="93">
        <v>10</v>
      </c>
      <c r="H43" s="93">
        <v>9</v>
      </c>
      <c r="I43" s="13"/>
      <c r="J43" s="14"/>
      <c r="K43" s="13"/>
      <c r="L43" s="14"/>
      <c r="M43" s="13"/>
      <c r="N43" s="14"/>
      <c r="O43" s="13"/>
      <c r="P43" s="14"/>
      <c r="Q43" s="13">
        <v>5</v>
      </c>
      <c r="R43" s="14">
        <v>6</v>
      </c>
      <c r="S43" s="13">
        <v>6</v>
      </c>
      <c r="T43" s="14">
        <v>3</v>
      </c>
      <c r="U43" s="8">
        <f t="shared" si="5"/>
        <v>6.5</v>
      </c>
      <c r="V43" s="187">
        <f t="shared" si="7"/>
        <v>6</v>
      </c>
      <c r="W43" s="188">
        <f t="shared" si="8"/>
        <v>39</v>
      </c>
      <c r="X43" s="12">
        <f t="shared" si="9"/>
        <v>3</v>
      </c>
      <c r="Y43" s="189">
        <f t="shared" si="10"/>
      </c>
    </row>
    <row r="44" spans="1:25" ht="11.25">
      <c r="A44" s="119">
        <v>40</v>
      </c>
      <c r="B44" s="1">
        <f t="shared" si="6"/>
        <v>41</v>
      </c>
      <c r="C44" s="22" t="s">
        <v>7</v>
      </c>
      <c r="D44" s="11" t="s">
        <v>21</v>
      </c>
      <c r="E44" s="138"/>
      <c r="F44" s="14"/>
      <c r="G44" s="93"/>
      <c r="H44" s="93"/>
      <c r="I44" s="13">
        <v>9</v>
      </c>
      <c r="J44" s="14">
        <v>9</v>
      </c>
      <c r="K44" s="13"/>
      <c r="L44" s="14"/>
      <c r="M44" s="13">
        <v>8</v>
      </c>
      <c r="N44" s="14">
        <v>7</v>
      </c>
      <c r="O44" s="13">
        <v>2</v>
      </c>
      <c r="P44" s="14">
        <v>4</v>
      </c>
      <c r="Q44" s="13"/>
      <c r="R44" s="14"/>
      <c r="S44" s="13"/>
      <c r="T44" s="14"/>
      <c r="U44" s="8">
        <f t="shared" si="5"/>
        <v>6.5</v>
      </c>
      <c r="V44" s="187">
        <f t="shared" si="7"/>
        <v>6</v>
      </c>
      <c r="W44" s="188">
        <f t="shared" si="8"/>
        <v>39</v>
      </c>
      <c r="X44" s="12">
        <f t="shared" si="9"/>
        <v>2</v>
      </c>
      <c r="Y44" s="189">
        <f t="shared" si="10"/>
      </c>
    </row>
    <row r="45" spans="1:25" ht="11.25">
      <c r="A45" s="119">
        <v>42</v>
      </c>
      <c r="B45" s="1">
        <f t="shared" si="6"/>
        <v>43</v>
      </c>
      <c r="C45" s="18" t="s">
        <v>12</v>
      </c>
      <c r="D45" s="11" t="s">
        <v>65</v>
      </c>
      <c r="E45" s="138">
        <v>5</v>
      </c>
      <c r="F45" s="14">
        <v>2</v>
      </c>
      <c r="G45" s="93">
        <v>10</v>
      </c>
      <c r="H45" s="93">
        <v>5</v>
      </c>
      <c r="I45" s="13">
        <v>9</v>
      </c>
      <c r="J45" s="14">
        <v>9</v>
      </c>
      <c r="K45" s="15">
        <v>11</v>
      </c>
      <c r="L45" s="14">
        <v>5</v>
      </c>
      <c r="M45" s="13"/>
      <c r="N45" s="14"/>
      <c r="O45" s="13">
        <v>7</v>
      </c>
      <c r="P45" s="14">
        <v>8</v>
      </c>
      <c r="Q45" s="13"/>
      <c r="R45" s="14"/>
      <c r="S45" s="13"/>
      <c r="T45" s="14"/>
      <c r="U45" s="8">
        <f t="shared" si="5"/>
        <v>6.666666666666667</v>
      </c>
      <c r="V45" s="187">
        <f t="shared" si="7"/>
        <v>10</v>
      </c>
      <c r="W45" s="188">
        <f t="shared" si="8"/>
        <v>71</v>
      </c>
      <c r="X45" s="12">
        <f t="shared" si="9"/>
        <v>2</v>
      </c>
      <c r="Y45" s="189">
        <f t="shared" si="10"/>
        <v>11</v>
      </c>
    </row>
    <row r="46" spans="1:25" ht="11.25">
      <c r="A46" s="119">
        <v>40</v>
      </c>
      <c r="B46" s="1">
        <f t="shared" si="6"/>
        <v>44</v>
      </c>
      <c r="C46" s="22" t="s">
        <v>7</v>
      </c>
      <c r="D46" s="11" t="s">
        <v>24</v>
      </c>
      <c r="E46" s="138"/>
      <c r="F46" s="14"/>
      <c r="G46" s="93"/>
      <c r="H46" s="93"/>
      <c r="I46" s="13"/>
      <c r="J46" s="14"/>
      <c r="K46" s="13">
        <v>4</v>
      </c>
      <c r="L46" s="14">
        <v>6</v>
      </c>
      <c r="M46" s="13">
        <v>8</v>
      </c>
      <c r="N46" s="14">
        <v>7</v>
      </c>
      <c r="O46" s="13"/>
      <c r="P46" s="14"/>
      <c r="Q46" s="13">
        <v>7</v>
      </c>
      <c r="R46" s="14">
        <v>7</v>
      </c>
      <c r="S46" s="15">
        <v>11</v>
      </c>
      <c r="T46" s="14">
        <v>11</v>
      </c>
      <c r="U46" s="8">
        <f t="shared" si="5"/>
        <v>7.142857142857143</v>
      </c>
      <c r="V46" s="187">
        <f t="shared" si="7"/>
        <v>8</v>
      </c>
      <c r="W46" s="188">
        <f t="shared" si="8"/>
        <v>61</v>
      </c>
      <c r="X46" s="12">
        <f t="shared" si="9"/>
        <v>4</v>
      </c>
      <c r="Y46" s="189">
        <f t="shared" si="10"/>
        <v>11</v>
      </c>
    </row>
    <row r="47" spans="1:25" ht="11.25">
      <c r="A47" s="119">
        <v>43</v>
      </c>
      <c r="B47" s="1">
        <f t="shared" si="6"/>
        <v>45</v>
      </c>
      <c r="C47" s="22" t="s">
        <v>7</v>
      </c>
      <c r="D47" s="11" t="s">
        <v>130</v>
      </c>
      <c r="E47" s="138"/>
      <c r="F47" s="14"/>
      <c r="G47" s="93">
        <v>5</v>
      </c>
      <c r="H47" s="93">
        <v>6</v>
      </c>
      <c r="I47" s="13"/>
      <c r="J47" s="14"/>
      <c r="K47" s="13"/>
      <c r="L47" s="14"/>
      <c r="M47" s="13"/>
      <c r="N47" s="14"/>
      <c r="O47" s="13">
        <v>11</v>
      </c>
      <c r="P47" s="14">
        <v>7</v>
      </c>
      <c r="Q47" s="13"/>
      <c r="R47" s="14"/>
      <c r="S47" s="13"/>
      <c r="T47" s="14"/>
      <c r="U47" s="8">
        <f t="shared" si="5"/>
        <v>7.25</v>
      </c>
      <c r="V47" s="187">
        <f t="shared" si="7"/>
        <v>4</v>
      </c>
      <c r="W47" s="188">
        <f t="shared" si="8"/>
        <v>29</v>
      </c>
      <c r="X47" s="12">
        <f t="shared" si="9"/>
        <v>5</v>
      </c>
      <c r="Y47" s="189">
        <f t="shared" si="10"/>
      </c>
    </row>
    <row r="48" spans="1:25" ht="11.25">
      <c r="A48" s="119">
        <v>43</v>
      </c>
      <c r="B48" s="1">
        <f t="shared" si="6"/>
        <v>45</v>
      </c>
      <c r="C48" s="45" t="s">
        <v>16</v>
      </c>
      <c r="D48" s="11" t="s">
        <v>17</v>
      </c>
      <c r="E48" s="138">
        <v>7</v>
      </c>
      <c r="F48" s="140">
        <v>9</v>
      </c>
      <c r="G48" s="93"/>
      <c r="H48" s="93"/>
      <c r="I48" s="13"/>
      <c r="J48" s="14"/>
      <c r="K48" s="13">
        <v>8</v>
      </c>
      <c r="L48" s="14">
        <v>5</v>
      </c>
      <c r="M48" s="13"/>
      <c r="N48" s="14"/>
      <c r="O48" s="13"/>
      <c r="P48" s="14"/>
      <c r="Q48" s="13"/>
      <c r="R48" s="14"/>
      <c r="S48" s="13"/>
      <c r="T48" s="14"/>
      <c r="U48" s="8">
        <f t="shared" si="5"/>
        <v>7.25</v>
      </c>
      <c r="V48" s="187">
        <f t="shared" si="7"/>
        <v>4</v>
      </c>
      <c r="W48" s="188">
        <f t="shared" si="8"/>
        <v>29</v>
      </c>
      <c r="X48" s="12">
        <f t="shared" si="9"/>
        <v>5</v>
      </c>
      <c r="Y48" s="189">
        <f t="shared" si="10"/>
      </c>
    </row>
    <row r="49" spans="1:25" ht="11.25">
      <c r="A49" s="119">
        <v>45</v>
      </c>
      <c r="B49" s="1">
        <f t="shared" si="6"/>
        <v>47</v>
      </c>
      <c r="C49" s="44" t="s">
        <v>19</v>
      </c>
      <c r="D49" s="11" t="s">
        <v>40</v>
      </c>
      <c r="E49" s="138"/>
      <c r="F49" s="14"/>
      <c r="G49" s="93">
        <v>7</v>
      </c>
      <c r="H49" s="93">
        <v>8</v>
      </c>
      <c r="I49" s="13"/>
      <c r="J49" s="14"/>
      <c r="K49" s="13"/>
      <c r="L49" s="14"/>
      <c r="M49" s="13"/>
      <c r="N49" s="14"/>
      <c r="O49" s="13"/>
      <c r="P49" s="14"/>
      <c r="Q49" s="13"/>
      <c r="R49" s="14"/>
      <c r="S49" s="13"/>
      <c r="T49" s="14"/>
      <c r="U49" s="8">
        <f t="shared" si="5"/>
        <v>7.5</v>
      </c>
      <c r="V49" s="187">
        <f t="shared" si="7"/>
        <v>2</v>
      </c>
      <c r="W49" s="188">
        <f t="shared" si="8"/>
        <v>15</v>
      </c>
      <c r="X49" s="12">
        <f t="shared" si="9"/>
        <v>7</v>
      </c>
      <c r="Y49" s="189">
        <f t="shared" si="10"/>
      </c>
    </row>
    <row r="50" spans="1:25" ht="11.25">
      <c r="A50" s="119">
        <v>45</v>
      </c>
      <c r="B50" s="1">
        <f t="shared" si="6"/>
        <v>47</v>
      </c>
      <c r="C50" s="44" t="s">
        <v>19</v>
      </c>
      <c r="D50" s="11" t="s">
        <v>151</v>
      </c>
      <c r="E50" s="138"/>
      <c r="F50" s="14"/>
      <c r="G50" s="93"/>
      <c r="H50" s="93"/>
      <c r="I50" s="13">
        <v>8</v>
      </c>
      <c r="J50" s="14">
        <v>7</v>
      </c>
      <c r="K50" s="13"/>
      <c r="L50" s="14"/>
      <c r="M50" s="13"/>
      <c r="N50" s="14"/>
      <c r="O50" s="13"/>
      <c r="P50" s="14"/>
      <c r="Q50" s="13"/>
      <c r="R50" s="14"/>
      <c r="S50" s="13"/>
      <c r="T50" s="14"/>
      <c r="U50" s="8">
        <f t="shared" si="5"/>
        <v>7.5</v>
      </c>
      <c r="V50" s="187">
        <f t="shared" si="7"/>
        <v>2</v>
      </c>
      <c r="W50" s="188">
        <f t="shared" si="8"/>
        <v>15</v>
      </c>
      <c r="X50" s="12">
        <f t="shared" si="9"/>
        <v>7</v>
      </c>
      <c r="Y50" s="189">
        <f t="shared" si="10"/>
      </c>
    </row>
    <row r="51" spans="1:25" ht="11.25">
      <c r="A51" s="119">
        <v>45</v>
      </c>
      <c r="B51" s="1">
        <f t="shared" si="6"/>
        <v>47</v>
      </c>
      <c r="C51" s="186" t="s">
        <v>164</v>
      </c>
      <c r="D51" s="9" t="s">
        <v>147</v>
      </c>
      <c r="E51" s="138"/>
      <c r="F51" s="14"/>
      <c r="G51" s="93"/>
      <c r="H51" s="93"/>
      <c r="I51" s="13">
        <v>7</v>
      </c>
      <c r="J51" s="14">
        <v>8</v>
      </c>
      <c r="K51" s="13"/>
      <c r="L51" s="14"/>
      <c r="M51" s="13"/>
      <c r="N51" s="14"/>
      <c r="O51" s="13"/>
      <c r="P51" s="14"/>
      <c r="Q51" s="13"/>
      <c r="R51" s="14"/>
      <c r="S51" s="13"/>
      <c r="T51" s="14"/>
      <c r="U51" s="8">
        <f t="shared" si="5"/>
        <v>7.5</v>
      </c>
      <c r="V51" s="187">
        <f t="shared" si="7"/>
        <v>2</v>
      </c>
      <c r="W51" s="188">
        <f t="shared" si="8"/>
        <v>15</v>
      </c>
      <c r="X51" s="12">
        <f t="shared" si="9"/>
        <v>7</v>
      </c>
      <c r="Y51" s="189">
        <f t="shared" si="10"/>
      </c>
    </row>
    <row r="52" spans="1:25" ht="11.25">
      <c r="A52" s="119">
        <v>49</v>
      </c>
      <c r="B52" s="1">
        <f t="shared" si="6"/>
        <v>50</v>
      </c>
      <c r="C52" s="45" t="s">
        <v>16</v>
      </c>
      <c r="D52" s="9" t="s">
        <v>73</v>
      </c>
      <c r="E52" s="138">
        <v>7</v>
      </c>
      <c r="F52" s="14">
        <v>9</v>
      </c>
      <c r="G52" s="93">
        <v>6</v>
      </c>
      <c r="H52" s="93">
        <v>9</v>
      </c>
      <c r="I52" s="13"/>
      <c r="J52" s="14"/>
      <c r="K52" s="13"/>
      <c r="L52" s="14"/>
      <c r="M52" s="13"/>
      <c r="N52" s="14"/>
      <c r="O52" s="13"/>
      <c r="P52" s="14"/>
      <c r="Q52" s="13"/>
      <c r="R52" s="14"/>
      <c r="S52" s="13"/>
      <c r="T52" s="14"/>
      <c r="U52" s="8">
        <f t="shared" si="5"/>
        <v>7.75</v>
      </c>
      <c r="V52" s="187">
        <f t="shared" si="7"/>
        <v>4</v>
      </c>
      <c r="W52" s="188">
        <f t="shared" si="8"/>
        <v>31</v>
      </c>
      <c r="X52" s="12">
        <f t="shared" si="9"/>
        <v>6</v>
      </c>
      <c r="Y52" s="189">
        <f t="shared" si="10"/>
      </c>
    </row>
    <row r="53" spans="1:25" ht="11.25">
      <c r="A53" s="119">
        <v>50</v>
      </c>
      <c r="B53" s="1">
        <f t="shared" si="6"/>
        <v>51</v>
      </c>
      <c r="C53" s="45" t="s">
        <v>16</v>
      </c>
      <c r="D53" s="9" t="s">
        <v>148</v>
      </c>
      <c r="E53" s="138"/>
      <c r="F53" s="14"/>
      <c r="G53" s="93"/>
      <c r="H53" s="93"/>
      <c r="I53" s="13">
        <v>6</v>
      </c>
      <c r="J53" s="14">
        <v>11</v>
      </c>
      <c r="K53" s="13"/>
      <c r="L53" s="14"/>
      <c r="M53" s="13"/>
      <c r="N53" s="14"/>
      <c r="O53" s="13"/>
      <c r="P53" s="14"/>
      <c r="Q53" s="13"/>
      <c r="R53" s="14"/>
      <c r="S53" s="13"/>
      <c r="T53" s="14"/>
      <c r="U53" s="8">
        <f t="shared" si="5"/>
        <v>8.5</v>
      </c>
      <c r="V53" s="187">
        <f t="shared" si="7"/>
        <v>2</v>
      </c>
      <c r="W53" s="188">
        <f t="shared" si="8"/>
        <v>17</v>
      </c>
      <c r="X53" s="12">
        <f t="shared" si="9"/>
        <v>6</v>
      </c>
      <c r="Y53" s="189">
        <f t="shared" si="10"/>
      </c>
    </row>
    <row r="54" spans="1:25" ht="11.25">
      <c r="A54" s="119">
        <v>51</v>
      </c>
      <c r="B54" s="1">
        <f t="shared" si="6"/>
        <v>52</v>
      </c>
      <c r="C54" s="22" t="s">
        <v>7</v>
      </c>
      <c r="D54" s="9" t="s">
        <v>157</v>
      </c>
      <c r="E54" s="138"/>
      <c r="F54" s="14"/>
      <c r="G54" s="93"/>
      <c r="H54" s="93"/>
      <c r="I54" s="13"/>
      <c r="J54" s="14"/>
      <c r="K54" s="13">
        <v>11</v>
      </c>
      <c r="L54" s="14">
        <v>11</v>
      </c>
      <c r="M54" s="13"/>
      <c r="N54" s="14"/>
      <c r="O54" s="13"/>
      <c r="P54" s="14"/>
      <c r="Q54" s="13"/>
      <c r="R54" s="14"/>
      <c r="S54" s="13"/>
      <c r="T54" s="14"/>
      <c r="U54" s="8">
        <f t="shared" si="5"/>
        <v>11</v>
      </c>
      <c r="V54" s="187">
        <f t="shared" si="7"/>
        <v>2</v>
      </c>
      <c r="W54" s="188">
        <f t="shared" si="8"/>
        <v>22</v>
      </c>
      <c r="X54" s="12">
        <f t="shared" si="9"/>
        <v>11</v>
      </c>
      <c r="Y54" s="189">
        <f t="shared" si="10"/>
      </c>
    </row>
    <row r="55" spans="1:25" ht="11.25">
      <c r="A55" s="119">
        <v>51</v>
      </c>
      <c r="B55" s="1">
        <f t="shared" si="6"/>
        <v>52</v>
      </c>
      <c r="C55" s="186" t="s">
        <v>164</v>
      </c>
      <c r="D55" s="11" t="s">
        <v>149</v>
      </c>
      <c r="E55" s="138"/>
      <c r="F55" s="14"/>
      <c r="G55" s="93"/>
      <c r="H55" s="93"/>
      <c r="I55" s="13">
        <v>11</v>
      </c>
      <c r="J55" s="14">
        <v>11</v>
      </c>
      <c r="K55" s="13"/>
      <c r="L55" s="14"/>
      <c r="M55" s="13"/>
      <c r="N55" s="14"/>
      <c r="O55" s="13"/>
      <c r="P55" s="14"/>
      <c r="Q55" s="13"/>
      <c r="R55" s="14"/>
      <c r="S55" s="13"/>
      <c r="T55" s="14"/>
      <c r="U55" s="8">
        <f t="shared" si="5"/>
        <v>11</v>
      </c>
      <c r="V55" s="187">
        <f t="shared" si="7"/>
        <v>2</v>
      </c>
      <c r="W55" s="188">
        <f t="shared" si="8"/>
        <v>22</v>
      </c>
      <c r="X55" s="12">
        <f t="shared" si="9"/>
        <v>11</v>
      </c>
      <c r="Y55" s="189">
        <f t="shared" si="10"/>
      </c>
    </row>
    <row r="56" ht="11.25">
      <c r="A56" s="119">
        <v>53</v>
      </c>
    </row>
    <row r="57" spans="1:25" ht="11.25">
      <c r="A57" s="119">
        <v>53</v>
      </c>
      <c r="B57" s="2" t="s">
        <v>76</v>
      </c>
      <c r="C57" s="3">
        <f>COUNTA(B3:B55)</f>
        <v>53</v>
      </c>
      <c r="G57" s="2">
        <f>COUNTA(G3:G55)</f>
        <v>27</v>
      </c>
      <c r="I57" s="2">
        <f>COUNTA(I3:I55)</f>
        <v>29</v>
      </c>
      <c r="K57" s="2">
        <f>COUNTA(K3:K55)</f>
        <v>27</v>
      </c>
      <c r="M57" s="2">
        <f>COUNTA(M3:M55)</f>
        <v>23</v>
      </c>
      <c r="O57" s="2">
        <f>COUNTA(O3:O55)</f>
        <v>19</v>
      </c>
      <c r="Q57" s="2">
        <f>COUNTA(Q3:Q55)</f>
        <v>18</v>
      </c>
      <c r="S57" s="2">
        <f>COUNTA(S3:S55)</f>
        <v>20</v>
      </c>
      <c r="Y57" s="3"/>
    </row>
    <row r="58" ht="11.25">
      <c r="A58" s="119">
        <v>53</v>
      </c>
    </row>
    <row r="59" ht="11.25">
      <c r="A59" s="119">
        <v>53</v>
      </c>
    </row>
    <row r="60" ht="11.25">
      <c r="A60" s="119">
        <v>53</v>
      </c>
    </row>
    <row r="61" ht="11.25">
      <c r="A61" s="119">
        <v>53</v>
      </c>
    </row>
    <row r="62" ht="11.25">
      <c r="A62" s="119">
        <v>53</v>
      </c>
    </row>
  </sheetData>
  <conditionalFormatting sqref="E3:T55">
    <cfRule type="cellIs" priority="1" dxfId="0" operator="equal" stopIfTrue="1">
      <formula>1</formula>
    </cfRule>
  </conditionalFormatting>
  <conditionalFormatting sqref="V3:V55">
    <cfRule type="cellIs" priority="2" dxfId="2" operator="greaterThanOrEqual" stopIfTrue="1">
      <formula>8</formula>
    </cfRule>
  </conditionalFormatting>
  <printOptions/>
  <pageMargins left="0.75" right="0.75" top="1" bottom="0.27" header="0.5"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zoomScale="70" zoomScaleNormal="70" workbookViewId="0" topLeftCell="A1">
      <selection activeCell="A1" sqref="A1"/>
    </sheetView>
  </sheetViews>
  <sheetFormatPr defaultColWidth="9.140625" defaultRowHeight="12.75"/>
  <cols>
    <col min="1" max="1" width="10.00390625" style="24" bestFit="1" customWidth="1"/>
    <col min="2" max="2" width="12.7109375" style="24" customWidth="1"/>
    <col min="3" max="5" width="12.7109375" style="28" customWidth="1"/>
    <col min="6" max="13" width="12.7109375" style="24" customWidth="1"/>
    <col min="14" max="14" width="10.00390625" style="0" customWidth="1"/>
  </cols>
  <sheetData>
    <row r="1" spans="1:13" ht="17.25" customHeight="1">
      <c r="A1" s="51"/>
      <c r="B1" s="53" t="s">
        <v>53</v>
      </c>
      <c r="C1" s="52"/>
      <c r="D1" s="52"/>
      <c r="E1" s="52"/>
      <c r="F1" s="52"/>
      <c r="G1" s="52"/>
      <c r="H1" s="52"/>
      <c r="I1" s="52"/>
      <c r="J1" s="52"/>
      <c r="K1" s="52"/>
      <c r="L1" s="52"/>
      <c r="M1" s="52"/>
    </row>
    <row r="2" spans="1:13" ht="29.25" customHeight="1">
      <c r="A2" s="62" t="s">
        <v>80</v>
      </c>
      <c r="B2" s="61">
        <v>1</v>
      </c>
      <c r="C2" s="61">
        <v>3</v>
      </c>
      <c r="D2" s="61">
        <v>2</v>
      </c>
      <c r="E2" s="61">
        <v>1</v>
      </c>
      <c r="F2" s="61">
        <v>2</v>
      </c>
      <c r="G2" s="61">
        <v>3</v>
      </c>
      <c r="H2" s="61">
        <v>1</v>
      </c>
      <c r="I2" s="61">
        <v>3</v>
      </c>
      <c r="J2" s="61">
        <v>2</v>
      </c>
      <c r="K2" s="61">
        <v>1</v>
      </c>
      <c r="L2" s="61">
        <v>3</v>
      </c>
      <c r="M2" s="61">
        <v>2</v>
      </c>
    </row>
    <row r="3" spans="1:13" ht="29.25" customHeight="1">
      <c r="A3" s="62" t="s">
        <v>81</v>
      </c>
      <c r="B3" s="61">
        <v>2</v>
      </c>
      <c r="C3" s="61">
        <v>1</v>
      </c>
      <c r="D3" s="61">
        <v>3</v>
      </c>
      <c r="E3" s="61">
        <v>3</v>
      </c>
      <c r="F3" s="61">
        <v>1</v>
      </c>
      <c r="G3" s="61">
        <v>2</v>
      </c>
      <c r="H3" s="61">
        <v>2</v>
      </c>
      <c r="I3" s="61">
        <v>1</v>
      </c>
      <c r="J3" s="61">
        <v>3</v>
      </c>
      <c r="K3" s="61">
        <v>3</v>
      </c>
      <c r="L3" s="61">
        <v>2</v>
      </c>
      <c r="M3" s="61">
        <v>1</v>
      </c>
    </row>
    <row r="4" spans="1:13" ht="29.25" customHeight="1">
      <c r="A4" s="62" t="s">
        <v>82</v>
      </c>
      <c r="B4" s="61">
        <v>3</v>
      </c>
      <c r="C4" s="61">
        <v>2</v>
      </c>
      <c r="D4" s="61">
        <v>1</v>
      </c>
      <c r="E4" s="61">
        <v>2</v>
      </c>
      <c r="F4" s="61">
        <v>3</v>
      </c>
      <c r="G4" s="61">
        <v>1</v>
      </c>
      <c r="H4" s="61">
        <v>3</v>
      </c>
      <c r="I4" s="61">
        <v>2</v>
      </c>
      <c r="J4" s="61">
        <v>1</v>
      </c>
      <c r="K4" s="61">
        <v>2</v>
      </c>
      <c r="L4" s="61">
        <v>1</v>
      </c>
      <c r="M4" s="61">
        <v>3</v>
      </c>
    </row>
    <row r="5" spans="1:13" ht="12" customHeight="1" thickBot="1">
      <c r="A5" s="52"/>
      <c r="B5" s="52"/>
      <c r="C5" s="52"/>
      <c r="D5" s="52"/>
      <c r="E5" s="52"/>
      <c r="F5" s="52"/>
      <c r="G5" s="52"/>
      <c r="H5" s="52"/>
      <c r="I5" s="52"/>
      <c r="J5" s="52"/>
      <c r="K5" s="52"/>
      <c r="L5" s="52"/>
      <c r="M5" s="52"/>
    </row>
    <row r="6" spans="1:13" s="24" customFormat="1" ht="33" customHeight="1">
      <c r="A6" s="23" t="s">
        <v>86</v>
      </c>
      <c r="B6" s="210" t="s">
        <v>164</v>
      </c>
      <c r="C6" s="54" t="s">
        <v>44</v>
      </c>
      <c r="D6" s="55" t="s">
        <v>29</v>
      </c>
      <c r="E6" s="56" t="s">
        <v>83</v>
      </c>
      <c r="F6" s="211" t="s">
        <v>5</v>
      </c>
      <c r="G6" s="57" t="s">
        <v>84</v>
      </c>
      <c r="H6" s="58" t="s">
        <v>85</v>
      </c>
      <c r="I6" s="59" t="s">
        <v>16</v>
      </c>
      <c r="J6" s="60" t="s">
        <v>19</v>
      </c>
      <c r="K6" s="56" t="s">
        <v>83</v>
      </c>
      <c r="L6" s="54" t="s">
        <v>44</v>
      </c>
      <c r="M6" s="211" t="s">
        <v>5</v>
      </c>
    </row>
    <row r="7" spans="1:13" ht="10.5" customHeight="1">
      <c r="A7" s="52"/>
      <c r="B7" s="52"/>
      <c r="C7" s="52"/>
      <c r="D7" s="52"/>
      <c r="E7" s="52"/>
      <c r="F7" s="52"/>
      <c r="G7" s="52"/>
      <c r="H7" s="52"/>
      <c r="I7" s="52"/>
      <c r="J7" s="52"/>
      <c r="K7" s="52"/>
      <c r="L7" s="52"/>
      <c r="M7" s="52"/>
    </row>
    <row r="8" spans="1:13" ht="33" customHeight="1" thickBot="1">
      <c r="A8" s="25" t="s">
        <v>54</v>
      </c>
      <c r="B8" s="26">
        <v>38632</v>
      </c>
      <c r="C8" s="26">
        <v>38667</v>
      </c>
      <c r="D8" s="26">
        <v>38688</v>
      </c>
      <c r="E8" s="26">
        <v>38723</v>
      </c>
      <c r="F8" s="26">
        <v>38765</v>
      </c>
      <c r="G8" s="26">
        <v>38414</v>
      </c>
      <c r="H8" s="26">
        <v>38814</v>
      </c>
      <c r="I8" s="26">
        <v>38842</v>
      </c>
      <c r="J8" s="26">
        <v>38870</v>
      </c>
      <c r="K8" s="26">
        <v>38898</v>
      </c>
      <c r="L8" s="26">
        <v>38954</v>
      </c>
      <c r="M8" s="26">
        <v>38961</v>
      </c>
    </row>
    <row r="9" spans="1:13" ht="34.5" customHeight="1" thickBot="1">
      <c r="A9" s="56" t="s">
        <v>83</v>
      </c>
      <c r="B9" s="212" t="s">
        <v>55</v>
      </c>
      <c r="C9" s="212" t="s">
        <v>56</v>
      </c>
      <c r="D9" s="212" t="s">
        <v>57</v>
      </c>
      <c r="E9" s="212" t="s">
        <v>58</v>
      </c>
      <c r="F9" s="212" t="s">
        <v>59</v>
      </c>
      <c r="G9" s="212" t="s">
        <v>60</v>
      </c>
      <c r="H9" s="212" t="s">
        <v>61</v>
      </c>
      <c r="I9" s="212" t="s">
        <v>62</v>
      </c>
      <c r="J9" s="27" t="s">
        <v>63</v>
      </c>
      <c r="K9" s="27" t="s">
        <v>64</v>
      </c>
      <c r="L9" s="27" t="s">
        <v>55</v>
      </c>
      <c r="M9" s="27" t="s">
        <v>56</v>
      </c>
    </row>
    <row r="10" spans="1:13" ht="34.5" customHeight="1" thickBot="1">
      <c r="A10" s="211" t="s">
        <v>5</v>
      </c>
      <c r="B10" s="212" t="s">
        <v>56</v>
      </c>
      <c r="C10" s="212" t="s">
        <v>57</v>
      </c>
      <c r="D10" s="212" t="s">
        <v>58</v>
      </c>
      <c r="E10" s="212" t="s">
        <v>59</v>
      </c>
      <c r="F10" s="212" t="s">
        <v>60</v>
      </c>
      <c r="G10" s="212" t="s">
        <v>61</v>
      </c>
      <c r="H10" s="212" t="s">
        <v>62</v>
      </c>
      <c r="I10" s="212" t="s">
        <v>63</v>
      </c>
      <c r="J10" s="27" t="s">
        <v>64</v>
      </c>
      <c r="K10" s="27" t="s">
        <v>55</v>
      </c>
      <c r="L10" s="27" t="s">
        <v>56</v>
      </c>
      <c r="M10" s="27" t="s">
        <v>57</v>
      </c>
    </row>
    <row r="11" spans="1:13" ht="34.5" customHeight="1" thickBot="1">
      <c r="A11" s="60" t="s">
        <v>19</v>
      </c>
      <c r="B11" s="212" t="s">
        <v>57</v>
      </c>
      <c r="C11" s="212" t="s">
        <v>58</v>
      </c>
      <c r="D11" s="212" t="s">
        <v>59</v>
      </c>
      <c r="E11" s="212" t="s">
        <v>60</v>
      </c>
      <c r="F11" s="212" t="s">
        <v>61</v>
      </c>
      <c r="G11" s="212" t="s">
        <v>62</v>
      </c>
      <c r="H11" s="212" t="s">
        <v>63</v>
      </c>
      <c r="I11" s="212" t="s">
        <v>64</v>
      </c>
      <c r="J11" s="27" t="s">
        <v>55</v>
      </c>
      <c r="K11" s="27" t="s">
        <v>56</v>
      </c>
      <c r="L11" s="27" t="s">
        <v>57</v>
      </c>
      <c r="M11" s="27" t="s">
        <v>58</v>
      </c>
    </row>
    <row r="12" spans="1:13" ht="34.5" customHeight="1" thickBot="1">
      <c r="A12" s="58" t="s">
        <v>85</v>
      </c>
      <c r="B12" s="212" t="s">
        <v>58</v>
      </c>
      <c r="C12" s="212" t="s">
        <v>59</v>
      </c>
      <c r="D12" s="212" t="s">
        <v>60</v>
      </c>
      <c r="E12" s="212" t="s">
        <v>61</v>
      </c>
      <c r="F12" s="212" t="s">
        <v>62</v>
      </c>
      <c r="G12" s="212" t="s">
        <v>63</v>
      </c>
      <c r="H12" s="212" t="s">
        <v>64</v>
      </c>
      <c r="I12" s="212" t="s">
        <v>55</v>
      </c>
      <c r="J12" s="27" t="s">
        <v>56</v>
      </c>
      <c r="K12" s="27" t="s">
        <v>57</v>
      </c>
      <c r="L12" s="27" t="s">
        <v>58</v>
      </c>
      <c r="M12" s="27" t="s">
        <v>59</v>
      </c>
    </row>
    <row r="13" spans="1:13" ht="34.5" customHeight="1" thickBot="1">
      <c r="A13" s="55" t="s">
        <v>29</v>
      </c>
      <c r="B13" s="212" t="s">
        <v>59</v>
      </c>
      <c r="C13" s="212" t="s">
        <v>60</v>
      </c>
      <c r="D13" s="212" t="s">
        <v>61</v>
      </c>
      <c r="E13" s="212" t="s">
        <v>62</v>
      </c>
      <c r="F13" s="212" t="s">
        <v>63</v>
      </c>
      <c r="G13" s="212" t="s">
        <v>64</v>
      </c>
      <c r="H13" s="212" t="s">
        <v>55</v>
      </c>
      <c r="I13" s="212" t="s">
        <v>56</v>
      </c>
      <c r="J13" s="27" t="s">
        <v>57</v>
      </c>
      <c r="K13" s="27" t="s">
        <v>58</v>
      </c>
      <c r="L13" s="27" t="s">
        <v>59</v>
      </c>
      <c r="M13" s="27" t="s">
        <v>60</v>
      </c>
    </row>
    <row r="14" spans="1:13" ht="34.5" customHeight="1" thickBot="1">
      <c r="A14" s="57" t="s">
        <v>84</v>
      </c>
      <c r="B14" s="212" t="s">
        <v>60</v>
      </c>
      <c r="C14" s="212" t="s">
        <v>61</v>
      </c>
      <c r="D14" s="212" t="s">
        <v>62</v>
      </c>
      <c r="E14" s="212" t="s">
        <v>63</v>
      </c>
      <c r="F14" s="212" t="s">
        <v>64</v>
      </c>
      <c r="G14" s="212" t="s">
        <v>55</v>
      </c>
      <c r="H14" s="212" t="s">
        <v>56</v>
      </c>
      <c r="I14" s="212" t="s">
        <v>57</v>
      </c>
      <c r="J14" s="27" t="s">
        <v>58</v>
      </c>
      <c r="K14" s="27" t="s">
        <v>59</v>
      </c>
      <c r="L14" s="27" t="s">
        <v>60</v>
      </c>
      <c r="M14" s="27" t="s">
        <v>61</v>
      </c>
    </row>
    <row r="15" spans="1:13" ht="34.5" customHeight="1" thickBot="1">
      <c r="A15" s="54" t="s">
        <v>44</v>
      </c>
      <c r="B15" s="212" t="s">
        <v>61</v>
      </c>
      <c r="C15" s="212" t="s">
        <v>62</v>
      </c>
      <c r="D15" s="212" t="s">
        <v>63</v>
      </c>
      <c r="E15" s="212" t="s">
        <v>64</v>
      </c>
      <c r="F15" s="212" t="s">
        <v>55</v>
      </c>
      <c r="G15" s="212" t="s">
        <v>56</v>
      </c>
      <c r="H15" s="212" t="s">
        <v>57</v>
      </c>
      <c r="I15" s="212" t="s">
        <v>58</v>
      </c>
      <c r="J15" s="27" t="s">
        <v>59</v>
      </c>
      <c r="K15" s="27" t="s">
        <v>60</v>
      </c>
      <c r="L15" s="27" t="s">
        <v>61</v>
      </c>
      <c r="M15" s="27" t="s">
        <v>62</v>
      </c>
    </row>
    <row r="16" spans="1:13" ht="34.5" customHeight="1" thickBot="1">
      <c r="A16" s="59" t="s">
        <v>16</v>
      </c>
      <c r="B16" s="212" t="s">
        <v>62</v>
      </c>
      <c r="C16" s="212" t="s">
        <v>63</v>
      </c>
      <c r="D16" s="212" t="s">
        <v>64</v>
      </c>
      <c r="E16" s="212" t="s">
        <v>55</v>
      </c>
      <c r="F16" s="212" t="s">
        <v>56</v>
      </c>
      <c r="G16" s="212" t="s">
        <v>57</v>
      </c>
      <c r="H16" s="212" t="s">
        <v>58</v>
      </c>
      <c r="I16" s="212" t="s">
        <v>59</v>
      </c>
      <c r="J16" s="27" t="s">
        <v>60</v>
      </c>
      <c r="K16" s="27" t="s">
        <v>61</v>
      </c>
      <c r="L16" s="27" t="s">
        <v>62</v>
      </c>
      <c r="M16" s="27" t="s">
        <v>63</v>
      </c>
    </row>
    <row r="17" spans="1:13" ht="34.5" customHeight="1">
      <c r="A17" s="210" t="s">
        <v>164</v>
      </c>
      <c r="B17" s="212" t="s">
        <v>63</v>
      </c>
      <c r="C17" s="212" t="s">
        <v>64</v>
      </c>
      <c r="D17" s="212" t="s">
        <v>55</v>
      </c>
      <c r="E17" s="212" t="s">
        <v>56</v>
      </c>
      <c r="F17" s="212" t="s">
        <v>57</v>
      </c>
      <c r="G17" s="212" t="s">
        <v>58</v>
      </c>
      <c r="H17" s="212" t="s">
        <v>59</v>
      </c>
      <c r="I17" s="212" t="s">
        <v>60</v>
      </c>
      <c r="J17" s="27" t="s">
        <v>61</v>
      </c>
      <c r="K17" s="27" t="s">
        <v>62</v>
      </c>
      <c r="L17" s="27" t="s">
        <v>63</v>
      </c>
      <c r="M17" s="27" t="s">
        <v>64</v>
      </c>
    </row>
  </sheetData>
  <printOptions horizontalCentered="1" verticalCentered="1"/>
  <pageMargins left="0.18" right="0.16" top="0.65" bottom="0.29" header="0.5" footer="0.17"/>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Petroleum Development Oman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mu51647</dc:creator>
  <cp:keywords/>
  <dc:description/>
  <cp:lastModifiedBy>TvT-OSHH</cp:lastModifiedBy>
  <cp:lastPrinted>2005-10-05T04:36:48Z</cp:lastPrinted>
  <dcterms:created xsi:type="dcterms:W3CDTF">2005-09-27T03:28:22Z</dcterms:created>
  <dcterms:modified xsi:type="dcterms:W3CDTF">2006-09-03T06:39:55Z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-1883008022</vt:i4>
  </property>
  <property fmtid="{D5CDD505-2E9C-101B-9397-08002B2CF9AE}" pid="3" name="_EmailSubject">
    <vt:lpwstr>Team race results</vt:lpwstr>
  </property>
  <property fmtid="{D5CDD505-2E9C-101B-9397-08002B2CF9AE}" pid="4" name="_AuthorEmail">
    <vt:lpwstr>Robbert.Nieuwenhuijs@pdo.co.om</vt:lpwstr>
  </property>
  <property fmtid="{D5CDD505-2E9C-101B-9397-08002B2CF9AE}" pid="5" name="_AuthorEmailDisplayName">
    <vt:lpwstr>Nieuwenhuijs, Robbert DSC82</vt:lpwstr>
  </property>
  <property fmtid="{D5CDD505-2E9C-101B-9397-08002B2CF9AE}" pid="6" name="_ReviewingToolsShownOnce">
    <vt:lpwstr/>
  </property>
</Properties>
</file>