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952" activeTab="0"/>
  </bookViews>
  <sheets>
    <sheet name="Scratch Overall" sheetId="1" r:id="rId1"/>
    <sheet name="Sept Race" sheetId="2" r:id="rId2"/>
    <sheet name="Aug Scratch" sheetId="3" r:id="rId3"/>
    <sheet name="July Scratch" sheetId="4" r:id="rId4"/>
    <sheet name="Apr Scratch" sheetId="5" r:id="rId5"/>
    <sheet name="Mar Scratch" sheetId="6" r:id="rId6"/>
    <sheet name="Feb Scratch" sheetId="7" r:id="rId7"/>
    <sheet name="Jan-Scratch" sheetId="8" r:id="rId8"/>
    <sheet name="Dec-Scratch" sheetId="9" r:id="rId9"/>
    <sheet name="Nov-Srcatch" sheetId="10" r:id="rId10"/>
    <sheet name="Handicap Overall" sheetId="11" r:id="rId11"/>
    <sheet name="Sept Handicap" sheetId="12" r:id="rId12"/>
    <sheet name="Aug Handicap" sheetId="13" r:id="rId13"/>
    <sheet name="July Handicap" sheetId="14" r:id="rId14"/>
    <sheet name="Apr Handicap" sheetId="15" r:id="rId15"/>
    <sheet name="Mar Handicap" sheetId="16" r:id="rId16"/>
    <sheet name="Feb Handicap" sheetId="17" r:id="rId17"/>
    <sheet name="Jan-Handicap" sheetId="18" r:id="rId18"/>
    <sheet name="Dec-Handicap " sheetId="19" r:id="rId19"/>
    <sheet name="Nov-Handicap" sheetId="20" r:id="rId20"/>
    <sheet name="Handicap Computation" sheetId="21" r:id="rId21"/>
    <sheet name="OOD and Boat Rotation" sheetId="22" r:id="rId22"/>
    <sheet name="OOD Book Index" sheetId="23" r:id="rId23"/>
  </sheets>
  <externalReferences>
    <externalReference r:id="rId26"/>
    <externalReference r:id="rId27"/>
  </externalReferences>
  <definedNames>
    <definedName name="_xlnm.Print_Area" localSheetId="21">'OOD and Boat Rotation'!$A$1:$P$13</definedName>
  </definedNames>
  <calcPr fullCalcOnLoad="1"/>
</workbook>
</file>

<file path=xl/sharedStrings.xml><?xml version="1.0" encoding="utf-8"?>
<sst xmlns="http://schemas.openxmlformats.org/spreadsheetml/2006/main" count="892" uniqueCount="132">
  <si>
    <t>Race</t>
  </si>
  <si>
    <t>Date</t>
  </si>
  <si>
    <t>Notes</t>
  </si>
  <si>
    <t>Race 1</t>
  </si>
  <si>
    <t>Race 2</t>
  </si>
  <si>
    <t>Race 3</t>
  </si>
  <si>
    <t>Team</t>
  </si>
  <si>
    <t>Place</t>
  </si>
  <si>
    <t>Points</t>
  </si>
  <si>
    <t>Giants</t>
  </si>
  <si>
    <t>Green Machine</t>
  </si>
  <si>
    <t>Sharkies</t>
  </si>
  <si>
    <t>Wildcats</t>
  </si>
  <si>
    <t>H2</t>
  </si>
  <si>
    <t>H4</t>
  </si>
  <si>
    <t>H6</t>
  </si>
  <si>
    <t>Wild Cats</t>
  </si>
  <si>
    <t>H5</t>
  </si>
  <si>
    <t>H3</t>
  </si>
  <si>
    <t>H1</t>
  </si>
  <si>
    <t>H7</t>
  </si>
  <si>
    <t>Interlopers</t>
  </si>
  <si>
    <t xml:space="preserve">Note </t>
  </si>
  <si>
    <t>Scores highlighted in red font are subject to additional penalty points due to helm / crew rotation infringements</t>
  </si>
  <si>
    <t>Total Penalty Points</t>
  </si>
  <si>
    <t>Notice: the worst result to date has been scratched!</t>
  </si>
  <si>
    <t>Results</t>
  </si>
  <si>
    <t>TOTAL</t>
  </si>
  <si>
    <t>ADJ</t>
  </si>
  <si>
    <t>Overall Position</t>
  </si>
  <si>
    <t>O</t>
  </si>
  <si>
    <t>N</t>
  </si>
  <si>
    <t>D</t>
  </si>
  <si>
    <t>J</t>
  </si>
  <si>
    <t>F</t>
  </si>
  <si>
    <t>M</t>
  </si>
  <si>
    <t>A</t>
  </si>
  <si>
    <t>S</t>
  </si>
  <si>
    <t>WORST RESULT</t>
  </si>
  <si>
    <t>H8</t>
  </si>
  <si>
    <t>H9</t>
  </si>
  <si>
    <t>H10</t>
  </si>
  <si>
    <t>Muscats</t>
  </si>
  <si>
    <t>Dayaks</t>
  </si>
  <si>
    <t>WildCats</t>
  </si>
  <si>
    <t>NCL Green</t>
  </si>
  <si>
    <t>NCL Red</t>
  </si>
  <si>
    <t>Dayats</t>
  </si>
  <si>
    <t>Slot Seq</t>
  </si>
  <si>
    <t>Surfin Turtles</t>
  </si>
  <si>
    <t>Spare</t>
  </si>
  <si>
    <t>MusCats</t>
  </si>
  <si>
    <t xml:space="preserve">OOD Duty </t>
  </si>
  <si>
    <t>Handicap from 2002 - 2003 Season</t>
  </si>
  <si>
    <t>Actual Place</t>
  </si>
  <si>
    <t>Handicap Place</t>
  </si>
  <si>
    <t>DNC</t>
  </si>
  <si>
    <t>RTD</t>
  </si>
  <si>
    <t>C</t>
  </si>
  <si>
    <t>E</t>
  </si>
  <si>
    <t>November Team Race</t>
  </si>
  <si>
    <t>Handicap Results</t>
  </si>
  <si>
    <t>Oct 03</t>
  </si>
  <si>
    <t>Nov 03</t>
  </si>
  <si>
    <t>Dec 03</t>
  </si>
  <si>
    <t>Jan 04</t>
  </si>
  <si>
    <t>Feb 04</t>
  </si>
  <si>
    <t>April 04</t>
  </si>
  <si>
    <t>Mar 04</t>
  </si>
  <si>
    <t>May 04</t>
  </si>
  <si>
    <t>Aug 04</t>
  </si>
  <si>
    <t>Sep 04</t>
  </si>
  <si>
    <t>Jul 04</t>
  </si>
  <si>
    <t>Jun 04</t>
  </si>
  <si>
    <t>New Computed Handicap for</t>
  </si>
  <si>
    <t>Last Race Overall Result</t>
  </si>
  <si>
    <t>Handicap for this month</t>
  </si>
  <si>
    <t>Race 3 cancelled - wind less than 5knots</t>
  </si>
  <si>
    <t>L</t>
  </si>
  <si>
    <t>OOD Guidelines</t>
  </si>
  <si>
    <t>Table of Contents</t>
  </si>
  <si>
    <t xml:space="preserve">Topic </t>
  </si>
  <si>
    <t>Action by OOD</t>
  </si>
  <si>
    <t xml:space="preserve">Guidelines for laying the buoys </t>
  </si>
  <si>
    <t>To be reviewed by the OOD</t>
  </si>
  <si>
    <t>Section 1</t>
  </si>
  <si>
    <t xml:space="preserve">OOD Briefing List </t>
  </si>
  <si>
    <t>To be read at every briefing by the OOD</t>
  </si>
  <si>
    <t>Section 2</t>
  </si>
  <si>
    <t xml:space="preserve">Team Racing Overview </t>
  </si>
  <si>
    <t>To be taped to the OOD Table for all to read</t>
  </si>
  <si>
    <t>Section 3</t>
  </si>
  <si>
    <t>Starting &amp; Shortened Course Sequence</t>
  </si>
  <si>
    <t>Section 4</t>
  </si>
  <si>
    <t>Protest Protocol</t>
  </si>
  <si>
    <t>To be taped to the OOD table for all to read</t>
  </si>
  <si>
    <t>Section 5</t>
  </si>
  <si>
    <t>Protest Forms</t>
  </si>
  <si>
    <t>To be available at the OOD table</t>
  </si>
  <si>
    <t>Section 6</t>
  </si>
  <si>
    <t>Sign on sheets</t>
  </si>
  <si>
    <t>To be taped to the OOD table</t>
  </si>
  <si>
    <t>OOD Time sheets</t>
  </si>
  <si>
    <t xml:space="preserve">To be available with OOD at the start and finish line to record early starters / finishing places </t>
  </si>
  <si>
    <t>Race Summary Tables</t>
  </si>
  <si>
    <t>Results to be computed in conjunction with sign on sheets for crew / helm violations (see team racing overview sheet above) and the OOD Time sheet for finishing places</t>
  </si>
  <si>
    <t>Low point system RRS 2001-2004 Rule A4.1 applies for all finishers and as detailed below except for a DNC for the whole day</t>
  </si>
  <si>
    <t>1 additional point (i.e.12)</t>
  </si>
  <si>
    <t xml:space="preserve">For a DSQ, DNS, OCS, DNF, RTD  </t>
  </si>
  <si>
    <t>3 additional points (i.e. 14)</t>
  </si>
  <si>
    <t xml:space="preserve"> For a DNC for the whole day </t>
  </si>
  <si>
    <t>Section 7</t>
  </si>
  <si>
    <t>OOD &amp; Boat maintenance Rota Table &amp; Previous Years Results</t>
  </si>
  <si>
    <t>Section 8</t>
  </si>
  <si>
    <t>Sailing Calendar &amp; PDO RAHBC Rules &amp; Regulations</t>
  </si>
  <si>
    <t>Section 9</t>
  </si>
  <si>
    <t>Team Captain contact details</t>
  </si>
  <si>
    <t>December Team Race</t>
  </si>
  <si>
    <t>DNF</t>
  </si>
  <si>
    <t>January Team Race</t>
  </si>
  <si>
    <t>3=</t>
  </si>
  <si>
    <t>February Team Race</t>
  </si>
  <si>
    <t>DNS</t>
  </si>
  <si>
    <t>3rd Race not sailed wind below 5 knots</t>
  </si>
  <si>
    <t>March Team Race</t>
  </si>
  <si>
    <t>DSQ</t>
  </si>
  <si>
    <t>April Team Race</t>
  </si>
  <si>
    <t>July Team Race</t>
  </si>
  <si>
    <t>August Team Race</t>
  </si>
  <si>
    <t>September Team Race</t>
  </si>
  <si>
    <t xml:space="preserve">Handicap Results as of Setember Team Race 2004 </t>
  </si>
  <si>
    <t>Overall and Final Results for the 2003-2004 RAHBC Hobie Cat Team Races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</si>
</sst>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809]dd\ mmmm\ yyyy"/>
    <numFmt numFmtId="179" formatCode="dd/mm/yy;@"/>
    <numFmt numFmtId="180" formatCode="0.0"/>
    <numFmt numFmtId="181" formatCode="0.000"/>
  </numFmts>
  <fonts count="29">
    <font>
      <sz val="10"/>
      <name val="Arial"/>
      <family val="0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6"/>
      <color indexed="12"/>
      <name val="CG Times (WN)"/>
      <family val="0"/>
    </font>
    <font>
      <b/>
      <sz val="16"/>
      <name val="CG Times (WN)"/>
      <family val="0"/>
    </font>
    <font>
      <b/>
      <i/>
      <sz val="14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sz val="18"/>
      <name val="Arial"/>
      <family val="0"/>
    </font>
    <font>
      <i/>
      <sz val="18"/>
      <color indexed="12"/>
      <name val="Arial"/>
      <family val="2"/>
    </font>
    <font>
      <b/>
      <i/>
      <sz val="18"/>
      <color indexed="12"/>
      <name val="Arial"/>
      <family val="2"/>
    </font>
    <font>
      <b/>
      <sz val="16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16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7" fontId="16" fillId="0" borderId="2" xfId="0" applyNumberFormat="1" applyFont="1" applyFill="1" applyBorder="1" applyAlignment="1">
      <alignment horizontal="center" vertical="center" wrapText="1"/>
    </xf>
    <xf numFmtId="17" fontId="16" fillId="0" borderId="9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17" fontId="16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7" fillId="0" borderId="1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1" fillId="0" borderId="7" xfId="0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textRotation="45" wrapText="1"/>
    </xf>
    <xf numFmtId="0" fontId="1" fillId="0" borderId="20" xfId="0" applyFont="1" applyFill="1" applyBorder="1" applyAlignment="1">
      <alignment horizontal="center" vertical="center" wrapText="1"/>
    </xf>
    <xf numFmtId="179" fontId="16" fillId="0" borderId="2" xfId="0" applyNumberFormat="1" applyFont="1" applyBorder="1" applyAlignment="1">
      <alignment horizontal="center" vertical="center" wrapText="1"/>
    </xf>
    <xf numFmtId="179" fontId="18" fillId="0" borderId="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79" fontId="16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26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79" fontId="18" fillId="2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4" borderId="2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81" fontId="5" fillId="4" borderId="2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15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u50391\Local%20Settings\Temporary%20Internet%20Files\OLK38\02%20Team%20Race%20February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u50391\Local%20Settings\Temporary%20Internet%20Files\OLK38\04%20Team%20Race%20April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OD and Boat Rotation"/>
      <sheetName val="Feb Scratch"/>
      <sheetName val="Scratch Results Overall"/>
      <sheetName val="Handicap Computation"/>
      <sheetName val="Handicap Results Overall"/>
    </sheetNames>
    <sheetDataSet>
      <sheetData sheetId="1">
        <row r="2">
          <cell r="A2" t="str">
            <v>February Team Race</v>
          </cell>
          <cell r="C2">
            <v>38023</v>
          </cell>
        </row>
      </sheetData>
      <sheetData sheetId="3">
        <row r="4">
          <cell r="A4" t="str">
            <v>Dayaks</v>
          </cell>
        </row>
        <row r="5">
          <cell r="A5" t="str">
            <v>Dayats</v>
          </cell>
        </row>
        <row r="6">
          <cell r="A6" t="str">
            <v>Giants</v>
          </cell>
        </row>
        <row r="7">
          <cell r="A7" t="str">
            <v>Green Machine</v>
          </cell>
        </row>
        <row r="8">
          <cell r="A8" t="str">
            <v>Interlopers</v>
          </cell>
        </row>
        <row r="9">
          <cell r="A9" t="str">
            <v>MusCats</v>
          </cell>
        </row>
        <row r="10">
          <cell r="A10" t="str">
            <v>NCL Green</v>
          </cell>
        </row>
        <row r="11">
          <cell r="A11" t="str">
            <v>NCL Red</v>
          </cell>
        </row>
        <row r="12">
          <cell r="A12" t="str">
            <v>Sharkies</v>
          </cell>
        </row>
        <row r="13">
          <cell r="A13" t="str">
            <v>Surfin Turtles</v>
          </cell>
        </row>
        <row r="14">
          <cell r="A14" t="str">
            <v>Wildcats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OD and Boat Rotation"/>
      <sheetName val="Scratch Race Summary"/>
      <sheetName val="Scratch Results Overall"/>
      <sheetName val="Handicap Computation"/>
      <sheetName val="Handicap Race Summary "/>
      <sheetName val="Handicap Results Overall"/>
    </sheetNames>
    <sheetDataSet>
      <sheetData sheetId="3">
        <row r="4">
          <cell r="A4" t="str">
            <v>Dayaks</v>
          </cell>
        </row>
        <row r="5">
          <cell r="A5" t="str">
            <v>Dayats</v>
          </cell>
        </row>
        <row r="6">
          <cell r="A6" t="str">
            <v>Giants</v>
          </cell>
        </row>
        <row r="7">
          <cell r="A7" t="str">
            <v>Green Machine</v>
          </cell>
        </row>
        <row r="8">
          <cell r="A8" t="str">
            <v>Interlopers</v>
          </cell>
        </row>
        <row r="9">
          <cell r="A9" t="str">
            <v>MusCats</v>
          </cell>
        </row>
        <row r="10">
          <cell r="A10" t="str">
            <v>NCL Green</v>
          </cell>
        </row>
        <row r="11">
          <cell r="A11" t="str">
            <v>NCL Red</v>
          </cell>
        </row>
        <row r="12">
          <cell r="A12" t="str">
            <v>Sharkies</v>
          </cell>
        </row>
        <row r="13">
          <cell r="A13" t="str">
            <v>Surfin Turtles</v>
          </cell>
        </row>
        <row r="14">
          <cell r="A14" t="str">
            <v>Wildcats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16.28125" style="26" customWidth="1"/>
    <col min="2" max="14" width="8.8515625" style="26" customWidth="1"/>
    <col min="15" max="15" width="10.8515625" style="26" customWidth="1"/>
    <col min="16" max="16" width="9.140625" style="26" customWidth="1"/>
    <col min="17" max="17" width="10.140625" style="26" customWidth="1"/>
    <col min="18" max="16384" width="9.140625" style="26" customWidth="1"/>
  </cols>
  <sheetData>
    <row r="1" spans="1:17" ht="54" customHeight="1" thickBot="1">
      <c r="A1" s="216" t="s">
        <v>25</v>
      </c>
      <c r="B1" s="216"/>
      <c r="C1" s="216"/>
      <c r="D1" s="216"/>
      <c r="E1" s="216"/>
      <c r="F1" s="211" t="s">
        <v>131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31.5" customHeight="1">
      <c r="A2" s="226" t="s">
        <v>6</v>
      </c>
      <c r="B2" s="227" t="s">
        <v>26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212" t="s">
        <v>27</v>
      </c>
      <c r="O2" s="229" t="s">
        <v>38</v>
      </c>
      <c r="P2" s="230" t="s">
        <v>28</v>
      </c>
      <c r="Q2" s="231" t="s">
        <v>29</v>
      </c>
    </row>
    <row r="3" spans="1:17" ht="16.5" thickBot="1">
      <c r="A3" s="232"/>
      <c r="B3" s="233" t="s">
        <v>30</v>
      </c>
      <c r="C3" s="233" t="s">
        <v>31</v>
      </c>
      <c r="D3" s="234" t="s">
        <v>32</v>
      </c>
      <c r="E3" s="234" t="s">
        <v>33</v>
      </c>
      <c r="F3" s="234" t="s">
        <v>34</v>
      </c>
      <c r="G3" s="234" t="s">
        <v>35</v>
      </c>
      <c r="H3" s="234" t="s">
        <v>36</v>
      </c>
      <c r="I3" s="234" t="s">
        <v>35</v>
      </c>
      <c r="J3" s="234" t="s">
        <v>33</v>
      </c>
      <c r="K3" s="235" t="s">
        <v>33</v>
      </c>
      <c r="L3" s="235" t="s">
        <v>36</v>
      </c>
      <c r="M3" s="234" t="s">
        <v>37</v>
      </c>
      <c r="N3" s="236"/>
      <c r="O3" s="237"/>
      <c r="P3" s="233" t="s">
        <v>27</v>
      </c>
      <c r="Q3" s="238"/>
    </row>
    <row r="4" spans="1:17" ht="39" customHeight="1">
      <c r="A4" s="217" t="s">
        <v>49</v>
      </c>
      <c r="B4" s="218" t="s">
        <v>58</v>
      </c>
      <c r="C4" s="219">
        <v>2</v>
      </c>
      <c r="D4" s="220">
        <v>6</v>
      </c>
      <c r="E4" s="221">
        <v>1</v>
      </c>
      <c r="F4" s="221">
        <v>1</v>
      </c>
      <c r="G4" s="142">
        <v>4</v>
      </c>
      <c r="H4" s="142">
        <v>2</v>
      </c>
      <c r="I4" s="218" t="s">
        <v>58</v>
      </c>
      <c r="J4" s="218" t="s">
        <v>58</v>
      </c>
      <c r="K4" s="143">
        <v>1</v>
      </c>
      <c r="L4" s="143">
        <v>1</v>
      </c>
      <c r="M4" s="222">
        <v>3</v>
      </c>
      <c r="N4" s="223">
        <f aca="true" t="shared" si="0" ref="N4:N14">SUM(B4:M4)</f>
        <v>21</v>
      </c>
      <c r="O4" s="224">
        <f aca="true" t="shared" si="1" ref="O4:O14">MAX(B4:M4)</f>
        <v>6</v>
      </c>
      <c r="P4" s="142">
        <f aca="true" t="shared" si="2" ref="P4:P14">N4-O4</f>
        <v>15</v>
      </c>
      <c r="Q4" s="225">
        <v>1</v>
      </c>
    </row>
    <row r="5" spans="1:17" ht="39" customHeight="1">
      <c r="A5" s="20" t="s">
        <v>10</v>
      </c>
      <c r="B5" s="205" t="s">
        <v>36</v>
      </c>
      <c r="C5" s="27">
        <v>1</v>
      </c>
      <c r="D5" s="33">
        <v>2</v>
      </c>
      <c r="E5" s="33">
        <v>2</v>
      </c>
      <c r="F5" s="33">
        <v>2</v>
      </c>
      <c r="G5" s="207">
        <v>3</v>
      </c>
      <c r="H5" s="25">
        <v>3</v>
      </c>
      <c r="I5" s="205" t="s">
        <v>36</v>
      </c>
      <c r="J5" s="205" t="s">
        <v>36</v>
      </c>
      <c r="K5" s="25">
        <v>2</v>
      </c>
      <c r="L5" s="25">
        <v>2</v>
      </c>
      <c r="M5" s="151">
        <v>1</v>
      </c>
      <c r="N5" s="213">
        <f t="shared" si="0"/>
        <v>18</v>
      </c>
      <c r="O5" s="210">
        <f t="shared" si="1"/>
        <v>3</v>
      </c>
      <c r="P5" s="25">
        <f t="shared" si="2"/>
        <v>15</v>
      </c>
      <c r="Q5" s="215">
        <v>2</v>
      </c>
    </row>
    <row r="6" spans="1:17" ht="39" customHeight="1">
      <c r="A6" s="20" t="s">
        <v>43</v>
      </c>
      <c r="B6" s="205" t="s">
        <v>31</v>
      </c>
      <c r="C6" s="36">
        <v>3</v>
      </c>
      <c r="D6" s="27">
        <v>1</v>
      </c>
      <c r="E6" s="25">
        <v>3</v>
      </c>
      <c r="F6" s="207">
        <v>4</v>
      </c>
      <c r="G6" s="27">
        <v>1</v>
      </c>
      <c r="H6" s="27">
        <v>1</v>
      </c>
      <c r="I6" s="205" t="s">
        <v>31</v>
      </c>
      <c r="J6" s="205" t="s">
        <v>31</v>
      </c>
      <c r="K6" s="25">
        <v>3</v>
      </c>
      <c r="L6" s="25">
        <v>3</v>
      </c>
      <c r="M6" s="209">
        <v>2</v>
      </c>
      <c r="N6" s="213">
        <f t="shared" si="0"/>
        <v>21</v>
      </c>
      <c r="O6" s="210">
        <f t="shared" si="1"/>
        <v>4</v>
      </c>
      <c r="P6" s="25">
        <f t="shared" si="2"/>
        <v>17</v>
      </c>
      <c r="Q6" s="215">
        <v>3</v>
      </c>
    </row>
    <row r="7" spans="1:17" ht="39" customHeight="1">
      <c r="A7" s="20" t="s">
        <v>51</v>
      </c>
      <c r="B7" s="205" t="s">
        <v>58</v>
      </c>
      <c r="C7" s="34">
        <v>4</v>
      </c>
      <c r="D7" s="25">
        <v>4</v>
      </c>
      <c r="E7" s="25">
        <v>5</v>
      </c>
      <c r="F7" s="207">
        <v>9</v>
      </c>
      <c r="G7" s="25">
        <v>2</v>
      </c>
      <c r="H7" s="25">
        <v>4</v>
      </c>
      <c r="I7" s="205" t="s">
        <v>58</v>
      </c>
      <c r="J7" s="205" t="s">
        <v>58</v>
      </c>
      <c r="K7" s="25">
        <v>4</v>
      </c>
      <c r="L7" s="25">
        <v>4</v>
      </c>
      <c r="M7" s="209">
        <v>5</v>
      </c>
      <c r="N7" s="213">
        <f t="shared" si="0"/>
        <v>41</v>
      </c>
      <c r="O7" s="210">
        <f t="shared" si="1"/>
        <v>9</v>
      </c>
      <c r="P7" s="25">
        <f t="shared" si="2"/>
        <v>32</v>
      </c>
      <c r="Q7" s="215">
        <v>4</v>
      </c>
    </row>
    <row r="8" spans="1:17" ht="39" customHeight="1">
      <c r="A8" s="20" t="s">
        <v>9</v>
      </c>
      <c r="B8" s="205" t="s">
        <v>59</v>
      </c>
      <c r="C8" s="34">
        <v>7</v>
      </c>
      <c r="D8" s="25">
        <v>3</v>
      </c>
      <c r="E8" s="25">
        <v>6</v>
      </c>
      <c r="F8" s="25">
        <v>5</v>
      </c>
      <c r="G8" s="25">
        <v>11</v>
      </c>
      <c r="H8" s="25">
        <v>6</v>
      </c>
      <c r="I8" s="205" t="s">
        <v>59</v>
      </c>
      <c r="J8" s="205" t="s">
        <v>59</v>
      </c>
      <c r="K8" s="25">
        <v>5</v>
      </c>
      <c r="L8" s="207">
        <v>14</v>
      </c>
      <c r="M8" s="209">
        <v>7</v>
      </c>
      <c r="N8" s="213">
        <f t="shared" si="0"/>
        <v>64</v>
      </c>
      <c r="O8" s="210">
        <f t="shared" si="1"/>
        <v>14</v>
      </c>
      <c r="P8" s="25">
        <f t="shared" si="2"/>
        <v>50</v>
      </c>
      <c r="Q8" s="215">
        <v>5</v>
      </c>
    </row>
    <row r="9" spans="1:17" ht="39" customHeight="1">
      <c r="A9" s="20" t="s">
        <v>47</v>
      </c>
      <c r="B9" s="205" t="s">
        <v>78</v>
      </c>
      <c r="C9" s="34">
        <v>8</v>
      </c>
      <c r="D9" s="25">
        <v>5</v>
      </c>
      <c r="E9" s="25">
        <v>9</v>
      </c>
      <c r="F9" s="207">
        <v>10</v>
      </c>
      <c r="G9" s="25">
        <v>7</v>
      </c>
      <c r="H9" s="25">
        <v>7</v>
      </c>
      <c r="I9" s="205" t="s">
        <v>78</v>
      </c>
      <c r="J9" s="205" t="s">
        <v>78</v>
      </c>
      <c r="K9" s="25">
        <v>6</v>
      </c>
      <c r="L9" s="25">
        <v>5</v>
      </c>
      <c r="M9" s="209">
        <v>4</v>
      </c>
      <c r="N9" s="213">
        <f t="shared" si="0"/>
        <v>61</v>
      </c>
      <c r="O9" s="210">
        <f t="shared" si="1"/>
        <v>10</v>
      </c>
      <c r="P9" s="25">
        <f t="shared" si="2"/>
        <v>51</v>
      </c>
      <c r="Q9" s="215">
        <v>6</v>
      </c>
    </row>
    <row r="10" spans="1:17" ht="39" customHeight="1">
      <c r="A10" s="20" t="s">
        <v>11</v>
      </c>
      <c r="B10" s="205" t="s">
        <v>78</v>
      </c>
      <c r="C10" s="34">
        <v>5</v>
      </c>
      <c r="D10" s="25">
        <v>7</v>
      </c>
      <c r="E10" s="25">
        <v>8</v>
      </c>
      <c r="F10" s="25">
        <v>6</v>
      </c>
      <c r="G10" s="25">
        <v>5</v>
      </c>
      <c r="H10" s="25">
        <v>9</v>
      </c>
      <c r="I10" s="205" t="s">
        <v>78</v>
      </c>
      <c r="J10" s="205" t="s">
        <v>78</v>
      </c>
      <c r="K10" s="33">
        <v>8</v>
      </c>
      <c r="L10" s="207">
        <v>14</v>
      </c>
      <c r="M10" s="209">
        <v>6</v>
      </c>
      <c r="N10" s="213">
        <f t="shared" si="0"/>
        <v>68</v>
      </c>
      <c r="O10" s="210">
        <f t="shared" si="1"/>
        <v>14</v>
      </c>
      <c r="P10" s="25">
        <f t="shared" si="2"/>
        <v>54</v>
      </c>
      <c r="Q10" s="215">
        <v>7</v>
      </c>
    </row>
    <row r="11" spans="1:17" ht="39" customHeight="1">
      <c r="A11" s="20" t="s">
        <v>46</v>
      </c>
      <c r="B11" s="205" t="s">
        <v>59</v>
      </c>
      <c r="C11" s="34">
        <v>9</v>
      </c>
      <c r="D11" s="25">
        <v>8</v>
      </c>
      <c r="E11" s="25">
        <v>7</v>
      </c>
      <c r="F11" s="25">
        <v>3</v>
      </c>
      <c r="G11" s="25">
        <v>6</v>
      </c>
      <c r="H11" s="25">
        <v>8</v>
      </c>
      <c r="I11" s="205" t="s">
        <v>59</v>
      </c>
      <c r="J11" s="205" t="s">
        <v>59</v>
      </c>
      <c r="K11" s="25">
        <v>9</v>
      </c>
      <c r="L11" s="207">
        <v>14</v>
      </c>
      <c r="M11" s="209">
        <v>14</v>
      </c>
      <c r="N11" s="213">
        <f t="shared" si="0"/>
        <v>78</v>
      </c>
      <c r="O11" s="210">
        <f t="shared" si="1"/>
        <v>14</v>
      </c>
      <c r="P11" s="25">
        <f t="shared" si="2"/>
        <v>64</v>
      </c>
      <c r="Q11" s="215">
        <v>8</v>
      </c>
    </row>
    <row r="12" spans="1:17" ht="39" customHeight="1">
      <c r="A12" s="20" t="s">
        <v>45</v>
      </c>
      <c r="B12" s="205" t="s">
        <v>32</v>
      </c>
      <c r="C12" s="34">
        <v>10</v>
      </c>
      <c r="D12" s="25">
        <v>10</v>
      </c>
      <c r="E12" s="207">
        <v>11</v>
      </c>
      <c r="F12" s="25">
        <v>7</v>
      </c>
      <c r="G12" s="25">
        <v>8</v>
      </c>
      <c r="H12" s="25">
        <v>10</v>
      </c>
      <c r="I12" s="205" t="s">
        <v>32</v>
      </c>
      <c r="J12" s="205" t="s">
        <v>32</v>
      </c>
      <c r="K12" s="25">
        <v>7</v>
      </c>
      <c r="L12" s="25">
        <v>6</v>
      </c>
      <c r="M12" s="209">
        <v>9</v>
      </c>
      <c r="N12" s="213">
        <f t="shared" si="0"/>
        <v>78</v>
      </c>
      <c r="O12" s="210">
        <f t="shared" si="1"/>
        <v>11</v>
      </c>
      <c r="P12" s="25">
        <f t="shared" si="2"/>
        <v>67</v>
      </c>
      <c r="Q12" s="215">
        <v>9</v>
      </c>
    </row>
    <row r="13" spans="1:17" ht="39" customHeight="1">
      <c r="A13" s="20" t="s">
        <v>12</v>
      </c>
      <c r="B13" s="205"/>
      <c r="C13" s="34">
        <v>6</v>
      </c>
      <c r="D13" s="207">
        <v>14</v>
      </c>
      <c r="E13" s="25">
        <v>10</v>
      </c>
      <c r="F13" s="25">
        <v>8</v>
      </c>
      <c r="G13" s="25">
        <v>10</v>
      </c>
      <c r="H13" s="25">
        <v>5</v>
      </c>
      <c r="I13" s="205"/>
      <c r="J13" s="205"/>
      <c r="K13" s="25">
        <v>14</v>
      </c>
      <c r="L13" s="33">
        <v>14</v>
      </c>
      <c r="M13" s="209">
        <v>14</v>
      </c>
      <c r="N13" s="213">
        <f t="shared" si="0"/>
        <v>95</v>
      </c>
      <c r="O13" s="210">
        <f t="shared" si="1"/>
        <v>14</v>
      </c>
      <c r="P13" s="25">
        <f t="shared" si="2"/>
        <v>81</v>
      </c>
      <c r="Q13" s="215">
        <v>10</v>
      </c>
    </row>
    <row r="14" spans="1:17" ht="39" customHeight="1" thickBot="1">
      <c r="A14" s="20" t="s">
        <v>21</v>
      </c>
      <c r="B14" s="205"/>
      <c r="C14" s="208">
        <v>14</v>
      </c>
      <c r="D14" s="25">
        <v>9</v>
      </c>
      <c r="E14" s="25">
        <v>4</v>
      </c>
      <c r="F14" s="25">
        <v>11</v>
      </c>
      <c r="G14" s="25">
        <v>9</v>
      </c>
      <c r="H14" s="25">
        <v>14</v>
      </c>
      <c r="I14" s="206"/>
      <c r="J14" s="206"/>
      <c r="K14" s="25">
        <v>14</v>
      </c>
      <c r="L14" s="25">
        <v>14</v>
      </c>
      <c r="M14" s="209">
        <v>8</v>
      </c>
      <c r="N14" s="214">
        <f t="shared" si="0"/>
        <v>97</v>
      </c>
      <c r="O14" s="210">
        <f t="shared" si="1"/>
        <v>14</v>
      </c>
      <c r="P14" s="25">
        <f t="shared" si="2"/>
        <v>83</v>
      </c>
      <c r="Q14" s="215">
        <v>11</v>
      </c>
    </row>
    <row r="15" spans="1:17" ht="9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</sheetData>
  <sheetProtection/>
  <protectedRanges>
    <protectedRange sqref="G2:H3" name="Range2_1_1"/>
    <protectedRange sqref="C2:D6" name="Range 1_1_1_1"/>
    <protectedRange sqref="C1:D1" name="Range 1_1_1_1_1"/>
    <protectedRange sqref="A4:A14" name="Range 1_1_1"/>
  </protectedRanges>
  <mergeCells count="7">
    <mergeCell ref="A1:E1"/>
    <mergeCell ref="F1:Q1"/>
    <mergeCell ref="A2:A3"/>
    <mergeCell ref="B2:M2"/>
    <mergeCell ref="N2:N3"/>
    <mergeCell ref="O2:O3"/>
    <mergeCell ref="Q2:Q3"/>
  </mergeCells>
  <printOptions horizontalCentered="1" verticalCentered="1"/>
  <pageMargins left="0.35433070866141736" right="0.49" top="0.71" bottom="0.39" header="0.25" footer="0.2"/>
  <pageSetup fitToHeight="1" fitToWidth="1" horizontalDpi="300" verticalDpi="300" orientation="landscape" paperSize="9" scale="74" r:id="rId1"/>
  <headerFooter alignWithMargins="0">
    <oddHeader>&amp;C&amp;"Arial,Bold Italic"&amp;36 2003 - 2004 Catamaran Team Racing Results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E9" sqref="E9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81" t="s">
        <v>77</v>
      </c>
      <c r="F1" s="182"/>
      <c r="G1" s="182"/>
      <c r="H1" s="182"/>
      <c r="I1" s="182"/>
      <c r="J1" s="182"/>
      <c r="K1" s="182"/>
      <c r="L1" s="182"/>
      <c r="M1" s="183"/>
    </row>
    <row r="2" spans="1:13" ht="15.75" customHeight="1">
      <c r="A2" s="180" t="s">
        <v>60</v>
      </c>
      <c r="B2" s="167"/>
      <c r="C2" s="173">
        <v>37925</v>
      </c>
      <c r="D2" s="169"/>
      <c r="E2" s="184"/>
      <c r="F2" s="185"/>
      <c r="G2" s="185"/>
      <c r="H2" s="185"/>
      <c r="I2" s="185"/>
      <c r="J2" s="185"/>
      <c r="K2" s="185"/>
      <c r="L2" s="185"/>
      <c r="M2" s="186"/>
    </row>
    <row r="3" spans="1:13" ht="15.75" customHeight="1">
      <c r="A3" s="180"/>
      <c r="B3" s="167"/>
      <c r="C3" s="167"/>
      <c r="D3" s="169"/>
      <c r="E3" s="184"/>
      <c r="F3" s="185"/>
      <c r="G3" s="185"/>
      <c r="H3" s="185"/>
      <c r="I3" s="185"/>
      <c r="J3" s="185"/>
      <c r="K3" s="185"/>
      <c r="L3" s="185"/>
      <c r="M3" s="186"/>
    </row>
    <row r="4" spans="1:13" ht="15.75" customHeight="1">
      <c r="A4" s="180"/>
      <c r="B4" s="167"/>
      <c r="C4" s="167"/>
      <c r="D4" s="170"/>
      <c r="E4" s="153"/>
      <c r="F4" s="154"/>
      <c r="G4" s="154"/>
      <c r="H4" s="154"/>
      <c r="I4" s="154"/>
      <c r="J4" s="154"/>
      <c r="K4" s="154"/>
      <c r="L4" s="154"/>
      <c r="M4" s="155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10</v>
      </c>
      <c r="B8" s="2">
        <v>1</v>
      </c>
      <c r="C8" s="2">
        <v>1</v>
      </c>
      <c r="D8" s="2">
        <v>2</v>
      </c>
      <c r="E8" s="2">
        <v>2</v>
      </c>
      <c r="F8" s="76"/>
      <c r="G8" s="76"/>
      <c r="H8" s="4"/>
      <c r="I8" s="20"/>
      <c r="J8" s="4"/>
      <c r="K8" s="6">
        <f aca="true" t="shared" si="0" ref="K8:K18">SUM(C8+E8+G8+I8)</f>
        <v>3</v>
      </c>
      <c r="L8" s="16"/>
      <c r="M8" s="24">
        <v>1</v>
      </c>
    </row>
    <row r="9" spans="1:13" ht="37.5" customHeight="1">
      <c r="A9" s="68" t="s">
        <v>49</v>
      </c>
      <c r="B9" s="6">
        <v>5</v>
      </c>
      <c r="C9" s="2">
        <v>5</v>
      </c>
      <c r="D9" s="2">
        <v>1</v>
      </c>
      <c r="E9" s="2">
        <v>1</v>
      </c>
      <c r="F9" s="76"/>
      <c r="G9" s="76"/>
      <c r="H9" s="4"/>
      <c r="I9" s="20"/>
      <c r="J9" s="4"/>
      <c r="K9" s="6">
        <f t="shared" si="0"/>
        <v>6</v>
      </c>
      <c r="L9" s="16"/>
      <c r="M9" s="24">
        <v>2</v>
      </c>
    </row>
    <row r="10" spans="1:13" ht="37.5" customHeight="1">
      <c r="A10" s="68" t="s">
        <v>43</v>
      </c>
      <c r="B10" s="6">
        <v>2</v>
      </c>
      <c r="C10" s="6">
        <v>2</v>
      </c>
      <c r="D10" s="6">
        <v>5</v>
      </c>
      <c r="E10" s="2">
        <v>5</v>
      </c>
      <c r="F10" s="76"/>
      <c r="G10" s="76"/>
      <c r="H10" s="4"/>
      <c r="I10" s="20"/>
      <c r="J10" s="4"/>
      <c r="K10" s="6">
        <f t="shared" si="0"/>
        <v>7</v>
      </c>
      <c r="L10" s="16"/>
      <c r="M10" s="23">
        <v>3</v>
      </c>
    </row>
    <row r="11" spans="1:13" ht="37.5" customHeight="1">
      <c r="A11" s="68" t="s">
        <v>42</v>
      </c>
      <c r="B11" s="6">
        <v>6</v>
      </c>
      <c r="C11" s="2">
        <v>6</v>
      </c>
      <c r="D11" s="2">
        <v>3</v>
      </c>
      <c r="E11" s="2">
        <v>3</v>
      </c>
      <c r="F11" s="76"/>
      <c r="G11" s="76"/>
      <c r="H11" s="4"/>
      <c r="I11" s="20"/>
      <c r="J11" s="4"/>
      <c r="K11" s="6">
        <f t="shared" si="0"/>
        <v>9</v>
      </c>
      <c r="L11" s="16"/>
      <c r="M11" s="24">
        <v>4</v>
      </c>
    </row>
    <row r="12" spans="1:13" ht="37.5" customHeight="1">
      <c r="A12" s="68" t="s">
        <v>9</v>
      </c>
      <c r="B12" s="87">
        <v>7</v>
      </c>
      <c r="C12" s="2">
        <v>7</v>
      </c>
      <c r="D12" s="87">
        <v>4</v>
      </c>
      <c r="E12" s="2">
        <v>4</v>
      </c>
      <c r="F12" s="76"/>
      <c r="G12" s="76"/>
      <c r="H12" s="4"/>
      <c r="I12" s="20"/>
      <c r="J12" s="4"/>
      <c r="K12" s="6">
        <f t="shared" si="0"/>
        <v>11</v>
      </c>
      <c r="L12" s="16"/>
      <c r="M12" s="24">
        <v>5</v>
      </c>
    </row>
    <row r="13" spans="1:13" ht="37.5" customHeight="1">
      <c r="A13" s="68" t="s">
        <v>11</v>
      </c>
      <c r="B13" s="87">
        <v>4</v>
      </c>
      <c r="C13" s="2">
        <v>4</v>
      </c>
      <c r="D13" s="87">
        <v>7</v>
      </c>
      <c r="E13" s="2">
        <v>7</v>
      </c>
      <c r="F13" s="76"/>
      <c r="G13" s="76"/>
      <c r="H13" s="4"/>
      <c r="I13" s="20"/>
      <c r="J13" s="4"/>
      <c r="K13" s="6">
        <f t="shared" si="0"/>
        <v>11</v>
      </c>
      <c r="L13" s="16"/>
      <c r="M13" s="24">
        <v>6</v>
      </c>
    </row>
    <row r="14" spans="1:13" ht="37.5" customHeight="1">
      <c r="A14" s="68" t="s">
        <v>12</v>
      </c>
      <c r="B14" s="2">
        <v>3</v>
      </c>
      <c r="C14" s="2">
        <v>3</v>
      </c>
      <c r="D14" s="2">
        <v>9</v>
      </c>
      <c r="E14" s="2">
        <v>9</v>
      </c>
      <c r="F14" s="76"/>
      <c r="G14" s="76"/>
      <c r="H14" s="4"/>
      <c r="I14" s="20"/>
      <c r="J14" s="4"/>
      <c r="K14" s="6">
        <f t="shared" si="0"/>
        <v>12</v>
      </c>
      <c r="L14" s="16"/>
      <c r="M14" s="24">
        <v>7</v>
      </c>
    </row>
    <row r="15" spans="1:13" ht="37.5" customHeight="1">
      <c r="A15" s="68" t="s">
        <v>47</v>
      </c>
      <c r="B15" s="2">
        <v>10</v>
      </c>
      <c r="C15" s="2">
        <v>10</v>
      </c>
      <c r="D15" s="87">
        <v>6</v>
      </c>
      <c r="E15" s="2">
        <v>6</v>
      </c>
      <c r="F15" s="76"/>
      <c r="G15" s="76"/>
      <c r="H15" s="4"/>
      <c r="I15" s="20"/>
      <c r="J15" s="4"/>
      <c r="K15" s="6">
        <f t="shared" si="0"/>
        <v>16</v>
      </c>
      <c r="L15" s="16"/>
      <c r="M15" s="24">
        <v>8</v>
      </c>
    </row>
    <row r="16" spans="1:13" ht="37.5" customHeight="1">
      <c r="A16" s="68" t="s">
        <v>46</v>
      </c>
      <c r="B16" s="87">
        <v>8</v>
      </c>
      <c r="C16" s="2">
        <v>8</v>
      </c>
      <c r="D16" s="2">
        <v>8</v>
      </c>
      <c r="E16" s="2">
        <v>8</v>
      </c>
      <c r="F16" s="76"/>
      <c r="G16" s="76"/>
      <c r="H16" s="4"/>
      <c r="I16" s="20"/>
      <c r="J16" s="4"/>
      <c r="K16" s="6">
        <f t="shared" si="0"/>
        <v>16</v>
      </c>
      <c r="L16" s="16"/>
      <c r="M16" s="24">
        <v>9</v>
      </c>
    </row>
    <row r="17" spans="1:13" ht="37.5" customHeight="1">
      <c r="A17" s="68" t="s">
        <v>45</v>
      </c>
      <c r="B17" s="2">
        <v>9</v>
      </c>
      <c r="C17" s="2">
        <v>9</v>
      </c>
      <c r="D17" s="2" t="s">
        <v>57</v>
      </c>
      <c r="E17" s="2">
        <v>12</v>
      </c>
      <c r="F17" s="76"/>
      <c r="G17" s="76"/>
      <c r="H17" s="4"/>
      <c r="I17" s="20"/>
      <c r="J17" s="4"/>
      <c r="K17" s="6">
        <f t="shared" si="0"/>
        <v>21</v>
      </c>
      <c r="L17" s="16"/>
      <c r="M17" s="24">
        <v>10</v>
      </c>
    </row>
    <row r="18" spans="1:13" ht="37.5" customHeight="1" thickBot="1">
      <c r="A18" s="69" t="s">
        <v>21</v>
      </c>
      <c r="B18" s="17" t="s">
        <v>56</v>
      </c>
      <c r="C18" s="17">
        <v>14</v>
      </c>
      <c r="D18" s="17" t="s">
        <v>56</v>
      </c>
      <c r="E18" s="17">
        <v>14</v>
      </c>
      <c r="F18" s="88"/>
      <c r="G18" s="88"/>
      <c r="H18" s="18"/>
      <c r="I18" s="21"/>
      <c r="J18" s="18"/>
      <c r="K18" s="17">
        <f t="shared" si="0"/>
        <v>28</v>
      </c>
      <c r="L18" s="19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4"/>
      <c r="M20" s="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8:A18" name="Range 1_1_1"/>
    <protectedRange sqref="C1:C3 F7 D7 B6:B7" name="Range7_1_1"/>
    <protectedRange sqref="F1:F6" name="Range7_1_2"/>
  </protectedRanges>
  <mergeCells count="9">
    <mergeCell ref="B20:K20"/>
    <mergeCell ref="A1:B1"/>
    <mergeCell ref="E1:M4"/>
    <mergeCell ref="F6:G6"/>
    <mergeCell ref="D1:D4"/>
    <mergeCell ref="C2:C4"/>
    <mergeCell ref="A2:B4"/>
    <mergeCell ref="B6:C6"/>
    <mergeCell ref="D6:E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75" zoomScaleNormal="75" workbookViewId="0" topLeftCell="A1">
      <selection activeCell="D14" sqref="D14"/>
    </sheetView>
  </sheetViews>
  <sheetFormatPr defaultColWidth="9.140625" defaultRowHeight="12.75"/>
  <cols>
    <col min="1" max="1" width="16.28125" style="26" customWidth="1"/>
    <col min="2" max="13" width="11.28125" style="26" customWidth="1"/>
    <col min="14" max="14" width="8.8515625" style="26" customWidth="1"/>
    <col min="15" max="15" width="10.8515625" style="26" customWidth="1"/>
    <col min="16" max="16" width="9.140625" style="26" customWidth="1"/>
    <col min="17" max="17" width="10.140625" style="26" customWidth="1"/>
    <col min="18" max="16384" width="9.140625" style="26" customWidth="1"/>
  </cols>
  <sheetData>
    <row r="1" spans="1:17" ht="54" customHeight="1">
      <c r="A1" s="158" t="s">
        <v>25</v>
      </c>
      <c r="B1" s="158"/>
      <c r="C1" s="158"/>
      <c r="D1" s="158"/>
      <c r="E1" s="158"/>
      <c r="F1" s="144" t="s">
        <v>130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6"/>
    </row>
    <row r="2" spans="1:17" ht="31.5" customHeight="1">
      <c r="A2" s="159" t="s">
        <v>6</v>
      </c>
      <c r="B2" s="161" t="s">
        <v>26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 t="s">
        <v>27</v>
      </c>
      <c r="O2" s="162" t="s">
        <v>38</v>
      </c>
      <c r="P2" s="28" t="s">
        <v>28</v>
      </c>
      <c r="Q2" s="159" t="s">
        <v>29</v>
      </c>
    </row>
    <row r="3" spans="1:17" ht="15.75">
      <c r="A3" s="160"/>
      <c r="B3" s="29" t="s">
        <v>30</v>
      </c>
      <c r="C3" s="29" t="s">
        <v>31</v>
      </c>
      <c r="D3" s="30" t="s">
        <v>32</v>
      </c>
      <c r="E3" s="30" t="s">
        <v>33</v>
      </c>
      <c r="F3" s="30" t="s">
        <v>34</v>
      </c>
      <c r="G3" s="30" t="s">
        <v>35</v>
      </c>
      <c r="H3" s="30" t="s">
        <v>36</v>
      </c>
      <c r="I3" s="30" t="s">
        <v>35</v>
      </c>
      <c r="J3" s="30" t="s">
        <v>33</v>
      </c>
      <c r="K3" s="31" t="s">
        <v>33</v>
      </c>
      <c r="L3" s="31" t="s">
        <v>36</v>
      </c>
      <c r="M3" s="32" t="s">
        <v>37</v>
      </c>
      <c r="N3" s="163"/>
      <c r="O3" s="163"/>
      <c r="P3" s="29" t="s">
        <v>27</v>
      </c>
      <c r="Q3" s="160"/>
    </row>
    <row r="4" spans="1:17" ht="39" customHeight="1">
      <c r="A4" s="20" t="s">
        <v>11</v>
      </c>
      <c r="B4" s="92" t="s">
        <v>58</v>
      </c>
      <c r="C4" s="35">
        <v>1</v>
      </c>
      <c r="D4" s="33">
        <v>5</v>
      </c>
      <c r="E4" s="33">
        <v>4</v>
      </c>
      <c r="F4" s="35">
        <v>1</v>
      </c>
      <c r="G4" s="25">
        <v>2</v>
      </c>
      <c r="H4" s="25">
        <v>4</v>
      </c>
      <c r="I4" s="92" t="s">
        <v>58</v>
      </c>
      <c r="J4" s="92" t="s">
        <v>58</v>
      </c>
      <c r="K4" s="25">
        <v>2</v>
      </c>
      <c r="L4" s="25">
        <v>14</v>
      </c>
      <c r="M4" s="25">
        <v>3</v>
      </c>
      <c r="N4" s="25">
        <f aca="true" t="shared" si="0" ref="N4:N14">SUM(B4:M4)</f>
        <v>36</v>
      </c>
      <c r="O4" s="25">
        <f aca="true" t="shared" si="1" ref="O4:O14">MAX(B4:M4)</f>
        <v>14</v>
      </c>
      <c r="P4" s="25">
        <f aca="true" t="shared" si="2" ref="P4:P14">N4-O4</f>
        <v>22</v>
      </c>
      <c r="Q4" s="27">
        <v>1</v>
      </c>
    </row>
    <row r="5" spans="1:17" ht="39" customHeight="1">
      <c r="A5" s="20" t="s">
        <v>46</v>
      </c>
      <c r="B5" s="92" t="s">
        <v>36</v>
      </c>
      <c r="C5" s="33">
        <v>2</v>
      </c>
      <c r="D5" s="35">
        <v>1</v>
      </c>
      <c r="E5" s="25">
        <v>3</v>
      </c>
      <c r="F5" s="25">
        <v>2</v>
      </c>
      <c r="G5" s="27">
        <v>1</v>
      </c>
      <c r="H5" s="25">
        <v>2</v>
      </c>
      <c r="I5" s="92" t="s">
        <v>36</v>
      </c>
      <c r="J5" s="92" t="s">
        <v>36</v>
      </c>
      <c r="K5" s="25">
        <v>3</v>
      </c>
      <c r="L5" s="25">
        <v>14</v>
      </c>
      <c r="M5" s="25">
        <v>14</v>
      </c>
      <c r="N5" s="25">
        <f t="shared" si="0"/>
        <v>42</v>
      </c>
      <c r="O5" s="25">
        <f t="shared" si="1"/>
        <v>14</v>
      </c>
      <c r="P5" s="25">
        <f t="shared" si="2"/>
        <v>28</v>
      </c>
      <c r="Q5" s="27">
        <v>2</v>
      </c>
    </row>
    <row r="6" spans="1:17" ht="39" customHeight="1">
      <c r="A6" s="20" t="s">
        <v>43</v>
      </c>
      <c r="B6" s="92" t="s">
        <v>31</v>
      </c>
      <c r="C6" s="36">
        <v>7</v>
      </c>
      <c r="D6" s="33">
        <v>3</v>
      </c>
      <c r="E6" s="33">
        <v>5</v>
      </c>
      <c r="F6" s="25">
        <v>11</v>
      </c>
      <c r="G6" s="25">
        <v>3</v>
      </c>
      <c r="H6" s="25">
        <v>3</v>
      </c>
      <c r="I6" s="92" t="s">
        <v>31</v>
      </c>
      <c r="J6" s="92" t="s">
        <v>31</v>
      </c>
      <c r="K6" s="33">
        <v>6</v>
      </c>
      <c r="L6" s="25">
        <v>3</v>
      </c>
      <c r="M6" s="35">
        <v>1</v>
      </c>
      <c r="N6" s="25">
        <f t="shared" si="0"/>
        <v>42</v>
      </c>
      <c r="O6" s="25">
        <f t="shared" si="1"/>
        <v>11</v>
      </c>
      <c r="P6" s="25">
        <f t="shared" si="2"/>
        <v>31</v>
      </c>
      <c r="Q6" s="27">
        <v>3</v>
      </c>
    </row>
    <row r="7" spans="1:17" ht="39" customHeight="1">
      <c r="A7" s="20" t="s">
        <v>47</v>
      </c>
      <c r="B7" s="92" t="s">
        <v>58</v>
      </c>
      <c r="C7" s="33">
        <v>9</v>
      </c>
      <c r="D7" s="33">
        <v>2</v>
      </c>
      <c r="E7" s="33">
        <v>11</v>
      </c>
      <c r="F7" s="25">
        <v>8</v>
      </c>
      <c r="G7" s="25">
        <v>6</v>
      </c>
      <c r="H7" s="25">
        <v>6</v>
      </c>
      <c r="I7" s="92" t="s">
        <v>58</v>
      </c>
      <c r="J7" s="92" t="s">
        <v>58</v>
      </c>
      <c r="K7" s="25">
        <v>5</v>
      </c>
      <c r="L7" s="25">
        <v>2</v>
      </c>
      <c r="M7" s="25">
        <v>2</v>
      </c>
      <c r="N7" s="25">
        <f t="shared" si="0"/>
        <v>51</v>
      </c>
      <c r="O7" s="25">
        <f t="shared" si="1"/>
        <v>11</v>
      </c>
      <c r="P7" s="25">
        <f t="shared" si="2"/>
        <v>40</v>
      </c>
      <c r="Q7" s="27">
        <v>4</v>
      </c>
    </row>
    <row r="8" spans="1:17" ht="39" customHeight="1">
      <c r="A8" s="20" t="s">
        <v>49</v>
      </c>
      <c r="B8" s="92" t="s">
        <v>59</v>
      </c>
      <c r="C8" s="36">
        <v>6</v>
      </c>
      <c r="D8" s="33">
        <v>10</v>
      </c>
      <c r="E8" s="33">
        <v>2</v>
      </c>
      <c r="F8" s="25">
        <v>6</v>
      </c>
      <c r="G8" s="25">
        <v>9</v>
      </c>
      <c r="H8" s="25">
        <v>5</v>
      </c>
      <c r="I8" s="92" t="s">
        <v>59</v>
      </c>
      <c r="J8" s="92" t="s">
        <v>59</v>
      </c>
      <c r="K8" s="25">
        <v>7</v>
      </c>
      <c r="L8" s="25">
        <v>4</v>
      </c>
      <c r="M8" s="25">
        <v>6</v>
      </c>
      <c r="N8" s="25">
        <f t="shared" si="0"/>
        <v>55</v>
      </c>
      <c r="O8" s="25">
        <f t="shared" si="1"/>
        <v>10</v>
      </c>
      <c r="P8" s="25">
        <f t="shared" si="2"/>
        <v>45</v>
      </c>
      <c r="Q8" s="27">
        <v>5</v>
      </c>
    </row>
    <row r="9" spans="1:17" ht="39" customHeight="1">
      <c r="A9" s="20" t="s">
        <v>51</v>
      </c>
      <c r="B9" s="92" t="s">
        <v>78</v>
      </c>
      <c r="C9" s="36">
        <v>4</v>
      </c>
      <c r="D9" s="33">
        <v>7</v>
      </c>
      <c r="E9" s="33">
        <v>8</v>
      </c>
      <c r="F9" s="25">
        <v>10</v>
      </c>
      <c r="G9" s="25">
        <v>4</v>
      </c>
      <c r="H9" s="25">
        <v>8</v>
      </c>
      <c r="I9" s="92" t="s">
        <v>78</v>
      </c>
      <c r="J9" s="92" t="s">
        <v>78</v>
      </c>
      <c r="K9" s="25">
        <v>4</v>
      </c>
      <c r="L9" s="25">
        <v>6</v>
      </c>
      <c r="M9" s="25">
        <v>8</v>
      </c>
      <c r="N9" s="25">
        <f t="shared" si="0"/>
        <v>59</v>
      </c>
      <c r="O9" s="25">
        <f t="shared" si="1"/>
        <v>10</v>
      </c>
      <c r="P9" s="25">
        <f t="shared" si="2"/>
        <v>49</v>
      </c>
      <c r="Q9" s="27">
        <v>6</v>
      </c>
    </row>
    <row r="10" spans="1:17" ht="39" customHeight="1">
      <c r="A10" s="20" t="s">
        <v>45</v>
      </c>
      <c r="B10" s="92" t="s">
        <v>78</v>
      </c>
      <c r="C10" s="36">
        <v>10</v>
      </c>
      <c r="D10" s="25">
        <v>9</v>
      </c>
      <c r="E10" s="25">
        <v>10</v>
      </c>
      <c r="F10" s="25">
        <v>4</v>
      </c>
      <c r="G10" s="25">
        <v>8</v>
      </c>
      <c r="H10" s="25">
        <v>10</v>
      </c>
      <c r="I10" s="92" t="s">
        <v>78</v>
      </c>
      <c r="J10" s="92" t="s">
        <v>78</v>
      </c>
      <c r="K10" s="35">
        <v>1</v>
      </c>
      <c r="L10" s="35">
        <v>1</v>
      </c>
      <c r="M10" s="25">
        <v>7</v>
      </c>
      <c r="N10" s="25">
        <f t="shared" si="0"/>
        <v>60</v>
      </c>
      <c r="O10" s="25">
        <f t="shared" si="1"/>
        <v>10</v>
      </c>
      <c r="P10" s="25">
        <f t="shared" si="2"/>
        <v>50</v>
      </c>
      <c r="Q10" s="27">
        <v>7</v>
      </c>
    </row>
    <row r="11" spans="1:17" ht="39" customHeight="1">
      <c r="A11" s="20" t="s">
        <v>10</v>
      </c>
      <c r="B11" s="92" t="s">
        <v>59</v>
      </c>
      <c r="C11" s="33">
        <v>5</v>
      </c>
      <c r="D11" s="33">
        <v>8</v>
      </c>
      <c r="E11" s="33">
        <v>7</v>
      </c>
      <c r="F11" s="25">
        <v>5</v>
      </c>
      <c r="G11" s="25">
        <v>10</v>
      </c>
      <c r="H11" s="25">
        <v>7</v>
      </c>
      <c r="I11" s="92" t="s">
        <v>59</v>
      </c>
      <c r="J11" s="92" t="s">
        <v>59</v>
      </c>
      <c r="K11" s="25">
        <v>9</v>
      </c>
      <c r="L11" s="25">
        <v>5</v>
      </c>
      <c r="M11" s="25">
        <v>4</v>
      </c>
      <c r="N11" s="25">
        <f t="shared" si="0"/>
        <v>60</v>
      </c>
      <c r="O11" s="25">
        <f t="shared" si="1"/>
        <v>10</v>
      </c>
      <c r="P11" s="25">
        <f t="shared" si="2"/>
        <v>50</v>
      </c>
      <c r="Q11" s="27">
        <v>8</v>
      </c>
    </row>
    <row r="12" spans="1:17" ht="39" customHeight="1">
      <c r="A12" s="20" t="s">
        <v>12</v>
      </c>
      <c r="B12" s="92" t="s">
        <v>32</v>
      </c>
      <c r="C12" s="33">
        <v>3</v>
      </c>
      <c r="D12" s="33">
        <v>14</v>
      </c>
      <c r="E12" s="33">
        <v>6</v>
      </c>
      <c r="F12" s="25">
        <v>3</v>
      </c>
      <c r="G12" s="25">
        <v>7</v>
      </c>
      <c r="H12" s="35">
        <v>1</v>
      </c>
      <c r="I12" s="92" t="s">
        <v>32</v>
      </c>
      <c r="J12" s="92" t="s">
        <v>32</v>
      </c>
      <c r="K12" s="25">
        <v>14</v>
      </c>
      <c r="L12" s="25">
        <v>14</v>
      </c>
      <c r="M12" s="25">
        <v>14</v>
      </c>
      <c r="N12" s="25">
        <f t="shared" si="0"/>
        <v>76</v>
      </c>
      <c r="O12" s="25">
        <f t="shared" si="1"/>
        <v>14</v>
      </c>
      <c r="P12" s="25">
        <f t="shared" si="2"/>
        <v>62</v>
      </c>
      <c r="Q12" s="27">
        <v>9</v>
      </c>
    </row>
    <row r="13" spans="1:17" ht="39" customHeight="1">
      <c r="A13" s="20" t="s">
        <v>21</v>
      </c>
      <c r="B13" s="92"/>
      <c r="C13" s="33">
        <v>14</v>
      </c>
      <c r="D13" s="33">
        <v>4</v>
      </c>
      <c r="E13" s="35">
        <v>1</v>
      </c>
      <c r="F13" s="25">
        <v>9</v>
      </c>
      <c r="G13" s="25">
        <v>5</v>
      </c>
      <c r="H13" s="25">
        <v>14</v>
      </c>
      <c r="I13" s="92"/>
      <c r="J13" s="92"/>
      <c r="K13" s="25">
        <v>14</v>
      </c>
      <c r="L13" s="25">
        <v>14</v>
      </c>
      <c r="M13" s="25">
        <v>5</v>
      </c>
      <c r="N13" s="25">
        <f t="shared" si="0"/>
        <v>80</v>
      </c>
      <c r="O13" s="25">
        <f t="shared" si="1"/>
        <v>14</v>
      </c>
      <c r="P13" s="25">
        <f t="shared" si="2"/>
        <v>66</v>
      </c>
      <c r="Q13" s="27">
        <v>10</v>
      </c>
    </row>
    <row r="14" spans="1:17" ht="39" customHeight="1">
      <c r="A14" s="20" t="s">
        <v>9</v>
      </c>
      <c r="B14" s="92"/>
      <c r="C14" s="36">
        <v>8</v>
      </c>
      <c r="D14" s="25">
        <v>6</v>
      </c>
      <c r="E14" s="25">
        <v>9</v>
      </c>
      <c r="F14" s="25">
        <v>7</v>
      </c>
      <c r="G14" s="25">
        <v>11</v>
      </c>
      <c r="H14" s="25">
        <v>9</v>
      </c>
      <c r="I14" s="92"/>
      <c r="J14" s="92"/>
      <c r="K14" s="25">
        <v>8</v>
      </c>
      <c r="L14" s="33">
        <v>14</v>
      </c>
      <c r="M14" s="25">
        <v>9</v>
      </c>
      <c r="N14" s="25">
        <f t="shared" si="0"/>
        <v>81</v>
      </c>
      <c r="O14" s="25">
        <f t="shared" si="1"/>
        <v>14</v>
      </c>
      <c r="P14" s="25">
        <f t="shared" si="2"/>
        <v>67</v>
      </c>
      <c r="Q14" s="27">
        <v>11</v>
      </c>
    </row>
    <row r="15" spans="1:17" ht="9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s="42" customFormat="1" ht="39.75" customHeight="1">
      <c r="A16" s="157" t="s">
        <v>52</v>
      </c>
      <c r="B16" s="43" t="s">
        <v>9</v>
      </c>
      <c r="C16" s="43" t="s">
        <v>10</v>
      </c>
      <c r="D16" s="43" t="s">
        <v>11</v>
      </c>
      <c r="E16" s="43" t="s">
        <v>43</v>
      </c>
      <c r="F16" s="43" t="s">
        <v>51</v>
      </c>
      <c r="G16" s="43" t="s">
        <v>49</v>
      </c>
      <c r="H16" s="43" t="s">
        <v>47</v>
      </c>
      <c r="I16" s="43" t="s">
        <v>21</v>
      </c>
      <c r="J16" s="43" t="s">
        <v>16</v>
      </c>
      <c r="K16" s="43" t="s">
        <v>45</v>
      </c>
      <c r="L16" s="43" t="s">
        <v>46</v>
      </c>
      <c r="M16" s="118" t="s">
        <v>9</v>
      </c>
      <c r="P16" s="41"/>
      <c r="Q16" s="41"/>
    </row>
    <row r="17" spans="1:13" ht="30" customHeight="1">
      <c r="A17" s="157"/>
      <c r="B17" s="66">
        <v>37897</v>
      </c>
      <c r="C17" s="66">
        <v>37925</v>
      </c>
      <c r="D17" s="66">
        <v>37960</v>
      </c>
      <c r="E17" s="66">
        <v>37995</v>
      </c>
      <c r="F17" s="66">
        <v>38023</v>
      </c>
      <c r="G17" s="66">
        <v>38051</v>
      </c>
      <c r="H17" s="66">
        <v>38079</v>
      </c>
      <c r="I17" s="66">
        <v>38114</v>
      </c>
      <c r="J17" s="66">
        <v>38142</v>
      </c>
      <c r="K17" s="66">
        <v>38163</v>
      </c>
      <c r="L17" s="66">
        <v>38226</v>
      </c>
      <c r="M17" s="119">
        <v>38233</v>
      </c>
    </row>
  </sheetData>
  <sheetProtection/>
  <protectedRanges>
    <protectedRange sqref="G2:H3" name="Range2_1_1"/>
    <protectedRange sqref="C2:C3 D2:D6" name="Range 1_1_1_1"/>
    <protectedRange sqref="C1:D1" name="Range 1_1_1_1_1"/>
    <protectedRange sqref="A4:A14" name="Range 1_1_1"/>
  </protectedRanges>
  <mergeCells count="8">
    <mergeCell ref="A16:A17"/>
    <mergeCell ref="A1:E1"/>
    <mergeCell ref="F1:Q1"/>
    <mergeCell ref="A2:A3"/>
    <mergeCell ref="B2:M2"/>
    <mergeCell ref="N2:N3"/>
    <mergeCell ref="O2:O3"/>
    <mergeCell ref="Q2:Q3"/>
  </mergeCells>
  <printOptions horizontalCentered="1" verticalCentered="1"/>
  <pageMargins left="0.35433070866141736" right="0.49" top="0.71" bottom="0.39" header="0.25" footer="0.2"/>
  <pageSetup fitToHeight="1" fitToWidth="1" horizontalDpi="300" verticalDpi="300" orientation="landscape" paperSize="9" scale="74" r:id="rId1"/>
  <headerFooter alignWithMargins="0">
    <oddHeader>&amp;C&amp;"Arial,Bold Italic"&amp;36 2003 - 2004 Catamaran Team Racing Results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str">
        <f>+'Sept Race'!A2:B4</f>
        <v>September Team Race</v>
      </c>
      <c r="B2" s="167"/>
      <c r="C2" s="173">
        <f>+'Sept Race'!C2:C4</f>
        <v>38233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str">
        <f>+'Handicap Computation'!A4</f>
        <v>Dayaks</v>
      </c>
      <c r="B8" s="140">
        <v>2.8614468864468865</v>
      </c>
      <c r="C8" s="6">
        <v>2</v>
      </c>
      <c r="D8" s="122">
        <f aca="true" t="shared" si="0" ref="D8:D18">SUM(C8-B8)</f>
        <v>-0.8614468864468865</v>
      </c>
      <c r="E8" s="71">
        <v>3</v>
      </c>
      <c r="F8" s="2">
        <v>1</v>
      </c>
      <c r="G8" s="122">
        <f aca="true" t="shared" si="1" ref="G8:G18">SUM(F8-B8)</f>
        <v>-1.8614468864468865</v>
      </c>
      <c r="H8" s="71">
        <v>2</v>
      </c>
      <c r="I8" s="2">
        <v>3</v>
      </c>
      <c r="J8" s="122">
        <f aca="true" t="shared" si="2" ref="J8:J18">SUM(I8-B8)</f>
        <v>0.1385531135531135</v>
      </c>
      <c r="K8" s="71">
        <v>4</v>
      </c>
      <c r="L8" s="9"/>
      <c r="M8" s="20"/>
      <c r="N8" s="9"/>
      <c r="O8" s="6">
        <f aca="true" t="shared" si="3" ref="O8:O18">SUM(E8+H8+K8+M8)</f>
        <v>9</v>
      </c>
      <c r="P8" s="133"/>
      <c r="Q8" s="24">
        <v>1</v>
      </c>
    </row>
    <row r="9" spans="1:17" ht="37.5" customHeight="1">
      <c r="A9" s="79" t="str">
        <f>+'Handicap Computation'!A5</f>
        <v>Dayats</v>
      </c>
      <c r="B9" s="140">
        <v>6.187087912087913</v>
      </c>
      <c r="C9" s="6">
        <v>6</v>
      </c>
      <c r="D9" s="122">
        <f t="shared" si="0"/>
        <v>-0.18708791208791276</v>
      </c>
      <c r="E9" s="71">
        <v>5</v>
      </c>
      <c r="F9" s="2">
        <v>6</v>
      </c>
      <c r="G9" s="122">
        <f t="shared" si="1"/>
        <v>-0.18708791208791276</v>
      </c>
      <c r="H9" s="71">
        <v>4</v>
      </c>
      <c r="I9" s="2">
        <v>5</v>
      </c>
      <c r="J9" s="122">
        <f t="shared" si="2"/>
        <v>-1.1870879120879128</v>
      </c>
      <c r="K9" s="71">
        <v>2</v>
      </c>
      <c r="L9" s="4"/>
      <c r="M9" s="20">
        <v>2</v>
      </c>
      <c r="N9" s="4"/>
      <c r="O9" s="6">
        <f t="shared" si="3"/>
        <v>13</v>
      </c>
      <c r="P9" s="16"/>
      <c r="Q9" s="23">
        <v>2</v>
      </c>
    </row>
    <row r="10" spans="1:17" ht="37.5" customHeight="1">
      <c r="A10" s="79" t="str">
        <f>+'Handicap Computation'!A12</f>
        <v>Sharkies</v>
      </c>
      <c r="B10" s="140">
        <v>8.78501221001221</v>
      </c>
      <c r="C10" s="2">
        <v>7</v>
      </c>
      <c r="D10" s="122">
        <f t="shared" si="0"/>
        <v>-1.7850122100122103</v>
      </c>
      <c r="E10" s="71">
        <v>2</v>
      </c>
      <c r="F10" s="2">
        <v>9</v>
      </c>
      <c r="G10" s="122">
        <f t="shared" si="1"/>
        <v>0.21498778998778967</v>
      </c>
      <c r="H10" s="71">
        <v>7</v>
      </c>
      <c r="I10" s="2">
        <v>2</v>
      </c>
      <c r="J10" s="122">
        <f t="shared" si="2"/>
        <v>-6.78501221001221</v>
      </c>
      <c r="K10" s="71">
        <v>1</v>
      </c>
      <c r="L10" s="4"/>
      <c r="M10" s="20">
        <v>4</v>
      </c>
      <c r="N10" s="4"/>
      <c r="O10" s="6">
        <f t="shared" si="3"/>
        <v>14</v>
      </c>
      <c r="P10" s="16"/>
      <c r="Q10" s="24">
        <v>3</v>
      </c>
    </row>
    <row r="11" spans="1:17" ht="37.5" customHeight="1">
      <c r="A11" s="79" t="str">
        <f>+'Handicap Computation'!A7</f>
        <v>Green Machine</v>
      </c>
      <c r="B11" s="140">
        <v>1.2480769230769229</v>
      </c>
      <c r="C11" s="6">
        <v>1</v>
      </c>
      <c r="D11" s="122">
        <f t="shared" si="0"/>
        <v>-0.24807692307692286</v>
      </c>
      <c r="E11" s="71">
        <v>4</v>
      </c>
      <c r="F11" s="6">
        <v>3</v>
      </c>
      <c r="G11" s="122">
        <f t="shared" si="1"/>
        <v>1.7519230769230771</v>
      </c>
      <c r="H11" s="71">
        <v>8</v>
      </c>
      <c r="I11" s="2">
        <v>1</v>
      </c>
      <c r="J11" s="122">
        <f t="shared" si="2"/>
        <v>-0.24807692307692286</v>
      </c>
      <c r="K11" s="71">
        <v>3</v>
      </c>
      <c r="L11" s="4"/>
      <c r="M11" s="20"/>
      <c r="N11" s="4"/>
      <c r="O11" s="6">
        <f t="shared" si="3"/>
        <v>15</v>
      </c>
      <c r="P11" s="16"/>
      <c r="Q11" s="24">
        <v>4</v>
      </c>
    </row>
    <row r="12" spans="1:17" ht="37.5" customHeight="1">
      <c r="A12" s="79" t="str">
        <f>+'Handicap Computation'!A8</f>
        <v>Interlopers</v>
      </c>
      <c r="B12" s="140">
        <v>8.48888888888889</v>
      </c>
      <c r="C12" s="2">
        <v>5</v>
      </c>
      <c r="D12" s="122">
        <f t="shared" si="0"/>
        <v>-3.4888888888888907</v>
      </c>
      <c r="E12" s="71">
        <v>1</v>
      </c>
      <c r="F12" s="2">
        <v>5</v>
      </c>
      <c r="G12" s="122">
        <f t="shared" si="1"/>
        <v>-3.4888888888888907</v>
      </c>
      <c r="H12" s="71">
        <v>1</v>
      </c>
      <c r="I12" s="2">
        <v>11</v>
      </c>
      <c r="J12" s="122">
        <f t="shared" si="2"/>
        <v>2.5111111111111093</v>
      </c>
      <c r="K12" s="71">
        <v>11</v>
      </c>
      <c r="L12" s="4"/>
      <c r="M12" s="20">
        <v>3</v>
      </c>
      <c r="N12" s="4"/>
      <c r="O12" s="6">
        <f t="shared" si="3"/>
        <v>16</v>
      </c>
      <c r="P12" s="16"/>
      <c r="Q12" s="24">
        <v>5</v>
      </c>
    </row>
    <row r="13" spans="1:17" ht="37.5" customHeight="1">
      <c r="A13" s="79" t="str">
        <f>+'Handicap Computation'!A13</f>
        <v>Surfin Turtles</v>
      </c>
      <c r="B13" s="140">
        <v>2.036111111111111</v>
      </c>
      <c r="C13" s="2">
        <v>3</v>
      </c>
      <c r="D13" s="122">
        <f t="shared" si="0"/>
        <v>0.963888888888889</v>
      </c>
      <c r="E13" s="71">
        <v>7</v>
      </c>
      <c r="F13" s="2">
        <v>2</v>
      </c>
      <c r="G13" s="122">
        <f t="shared" si="1"/>
        <v>-0.03611111111111098</v>
      </c>
      <c r="H13" s="71">
        <v>6</v>
      </c>
      <c r="I13" s="2">
        <v>4</v>
      </c>
      <c r="J13" s="122">
        <f t="shared" si="2"/>
        <v>1.963888888888889</v>
      </c>
      <c r="K13" s="71">
        <v>6</v>
      </c>
      <c r="L13" s="4"/>
      <c r="M13" s="20">
        <v>1</v>
      </c>
      <c r="N13" s="4"/>
      <c r="O13" s="6">
        <f t="shared" si="3"/>
        <v>20</v>
      </c>
      <c r="P13" s="16"/>
      <c r="Q13" s="24">
        <v>6</v>
      </c>
    </row>
    <row r="14" spans="1:17" ht="37.5" customHeight="1">
      <c r="A14" s="79" t="str">
        <f>+'Handicap Computation'!A10</f>
        <v>NCL Green</v>
      </c>
      <c r="B14" s="140">
        <v>7.378357753357753</v>
      </c>
      <c r="C14" s="2">
        <v>9</v>
      </c>
      <c r="D14" s="122">
        <f t="shared" si="0"/>
        <v>1.6216422466422467</v>
      </c>
      <c r="E14" s="71">
        <v>8</v>
      </c>
      <c r="F14" s="2">
        <v>7</v>
      </c>
      <c r="G14" s="122">
        <f t="shared" si="1"/>
        <v>-0.37835775335775335</v>
      </c>
      <c r="H14" s="71">
        <v>3</v>
      </c>
      <c r="I14" s="2">
        <v>11</v>
      </c>
      <c r="J14" s="122">
        <f t="shared" si="2"/>
        <v>3.6216422466422467</v>
      </c>
      <c r="K14" s="71">
        <v>11</v>
      </c>
      <c r="L14" s="4"/>
      <c r="M14" s="20"/>
      <c r="N14" s="4"/>
      <c r="O14" s="6">
        <f t="shared" si="3"/>
        <v>22</v>
      </c>
      <c r="P14" s="16"/>
      <c r="Q14" s="24">
        <v>7</v>
      </c>
    </row>
    <row r="15" spans="1:17" ht="37.5" customHeight="1">
      <c r="A15" s="79" t="str">
        <f>+'Handicap Computation'!A9</f>
        <v>MusCats</v>
      </c>
      <c r="B15" s="140">
        <v>4.085317460317461</v>
      </c>
      <c r="C15" s="2">
        <v>4</v>
      </c>
      <c r="D15" s="122">
        <f t="shared" si="0"/>
        <v>-0.08531746031746135</v>
      </c>
      <c r="E15" s="71">
        <v>6</v>
      </c>
      <c r="F15" s="2">
        <v>4</v>
      </c>
      <c r="G15" s="122">
        <f t="shared" si="1"/>
        <v>-0.08531746031746135</v>
      </c>
      <c r="H15" s="71">
        <v>5</v>
      </c>
      <c r="I15" s="2">
        <v>11</v>
      </c>
      <c r="J15" s="122">
        <f t="shared" si="2"/>
        <v>6.914682539682539</v>
      </c>
      <c r="K15" s="71">
        <v>11</v>
      </c>
      <c r="L15" s="9"/>
      <c r="M15" s="20"/>
      <c r="N15" s="9"/>
      <c r="O15" s="6">
        <f t="shared" si="3"/>
        <v>22</v>
      </c>
      <c r="P15" s="133"/>
      <c r="Q15" s="24">
        <v>8</v>
      </c>
    </row>
    <row r="16" spans="1:17" ht="37.5" customHeight="1">
      <c r="A16" s="79" t="str">
        <f>+'Handicap Computation'!A6</f>
        <v>Giants</v>
      </c>
      <c r="B16" s="140">
        <v>5.529792429792429</v>
      </c>
      <c r="C16" s="2">
        <v>8</v>
      </c>
      <c r="D16" s="122">
        <f t="shared" si="0"/>
        <v>2.470207570207571</v>
      </c>
      <c r="E16" s="71">
        <v>9</v>
      </c>
      <c r="F16" s="2">
        <v>8</v>
      </c>
      <c r="G16" s="122">
        <f t="shared" si="1"/>
        <v>2.470207570207571</v>
      </c>
      <c r="H16" s="71">
        <v>9</v>
      </c>
      <c r="I16" s="2">
        <v>6</v>
      </c>
      <c r="J16" s="122">
        <f t="shared" si="2"/>
        <v>0.4702075702075712</v>
      </c>
      <c r="K16" s="71">
        <v>5</v>
      </c>
      <c r="L16" s="4"/>
      <c r="M16" s="130"/>
      <c r="N16" s="4"/>
      <c r="O16" s="6">
        <f t="shared" si="3"/>
        <v>23</v>
      </c>
      <c r="P16" s="16"/>
      <c r="Q16" s="24">
        <v>9</v>
      </c>
    </row>
    <row r="17" spans="1:17" ht="37.5" customHeight="1">
      <c r="A17" s="79" t="str">
        <f>+'Handicap Computation'!A11</f>
        <v>NCL Red</v>
      </c>
      <c r="B17" s="140">
        <v>9.63348595848596</v>
      </c>
      <c r="C17" s="2">
        <v>11</v>
      </c>
      <c r="D17" s="122">
        <f t="shared" si="0"/>
        <v>1.3665140415140407</v>
      </c>
      <c r="E17" s="71">
        <v>11</v>
      </c>
      <c r="F17" s="2">
        <v>11</v>
      </c>
      <c r="G17" s="122">
        <f t="shared" si="1"/>
        <v>1.3665140415140407</v>
      </c>
      <c r="H17" s="71">
        <v>11</v>
      </c>
      <c r="I17" s="2">
        <v>11</v>
      </c>
      <c r="J17" s="122">
        <f t="shared" si="2"/>
        <v>1.3665140415140407</v>
      </c>
      <c r="K17" s="71">
        <v>11</v>
      </c>
      <c r="L17" s="117"/>
      <c r="M17" s="20"/>
      <c r="N17" s="117"/>
      <c r="O17" s="2">
        <f t="shared" si="3"/>
        <v>33</v>
      </c>
      <c r="P17" s="134"/>
      <c r="Q17" s="24">
        <v>11</v>
      </c>
    </row>
    <row r="18" spans="1:17" ht="37.5" customHeight="1" thickBot="1">
      <c r="A18" s="80" t="str">
        <f>+'Handicap Computation'!A14</f>
        <v>Wildcats</v>
      </c>
      <c r="B18" s="140">
        <v>8.285653235653236</v>
      </c>
      <c r="C18" s="17">
        <v>11</v>
      </c>
      <c r="D18" s="126">
        <f t="shared" si="0"/>
        <v>2.7143467643467645</v>
      </c>
      <c r="E18" s="78">
        <v>11</v>
      </c>
      <c r="F18" s="17">
        <v>11</v>
      </c>
      <c r="G18" s="126">
        <f t="shared" si="1"/>
        <v>2.7143467643467645</v>
      </c>
      <c r="H18" s="78">
        <v>11</v>
      </c>
      <c r="I18" s="17">
        <v>11</v>
      </c>
      <c r="J18" s="126">
        <f t="shared" si="2"/>
        <v>2.7143467643467645</v>
      </c>
      <c r="K18" s="78">
        <v>11</v>
      </c>
      <c r="L18" s="137"/>
      <c r="M18" s="21"/>
      <c r="N18" s="137"/>
      <c r="O18" s="17">
        <f t="shared" si="3"/>
        <v>33</v>
      </c>
      <c r="P18" s="138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11:A18 A8:A10" name="Range 1_1_1_1"/>
    <protectedRange sqref="C1:D3 F7:G7 C6:D7 I7:J7" name="Range7_1_1_1"/>
    <protectedRange sqref="I1:J6" name="Range7_1_2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74" r:id="rId1"/>
  <headerFooter alignWithMargins="0">
    <oddHeader>&amp;C&amp;"Arial,Bold Italic"&amp;28Race Summary Table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I3">
      <selection activeCell="Q8" sqref="Q8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e">
        <f>+#REF!</f>
        <v>#REF!</v>
      </c>
      <c r="B2" s="167"/>
      <c r="C2" s="173" t="e">
        <f>+#REF!</f>
        <v>#REF!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e">
        <f>+#REF!</f>
        <v>#REF!</v>
      </c>
      <c r="B8" s="152">
        <v>7.609126984126984</v>
      </c>
      <c r="C8" s="6">
        <v>3</v>
      </c>
      <c r="D8" s="122">
        <f aca="true" t="shared" si="0" ref="D8:D18">SUM(C8-B8)</f>
        <v>-4.609126984126984</v>
      </c>
      <c r="E8" s="71">
        <v>1</v>
      </c>
      <c r="F8" s="2">
        <v>11</v>
      </c>
      <c r="G8" s="122">
        <f aca="true" t="shared" si="1" ref="G8:G18">SUM(F8-B8)</f>
        <v>3.390873015873016</v>
      </c>
      <c r="H8" s="71">
        <v>6</v>
      </c>
      <c r="I8" s="2">
        <v>6</v>
      </c>
      <c r="J8" s="122">
        <f aca="true" t="shared" si="2" ref="J8:J18">SUM(I8-B8)</f>
        <v>-1.6091269841269842</v>
      </c>
      <c r="K8" s="71">
        <v>2</v>
      </c>
      <c r="L8" s="4"/>
      <c r="M8" s="20"/>
      <c r="N8" s="4"/>
      <c r="O8" s="6">
        <f aca="true" t="shared" si="3" ref="O8:O18">SUM(E8+H8+K8+M8)</f>
        <v>9</v>
      </c>
      <c r="P8" s="16"/>
      <c r="Q8" s="24">
        <v>1</v>
      </c>
    </row>
    <row r="9" spans="1:17" ht="37.5" customHeight="1">
      <c r="A9" s="79" t="e">
        <f>+#REF!</f>
        <v>#REF!</v>
      </c>
      <c r="B9" s="152">
        <v>6.4178571428571445</v>
      </c>
      <c r="C9" s="6">
        <v>5</v>
      </c>
      <c r="D9" s="122">
        <f t="shared" si="0"/>
        <v>-1.4178571428571445</v>
      </c>
      <c r="E9" s="71">
        <v>2</v>
      </c>
      <c r="F9" s="2">
        <v>3</v>
      </c>
      <c r="G9" s="122">
        <f t="shared" si="1"/>
        <v>-3.4178571428571445</v>
      </c>
      <c r="H9" s="71">
        <v>1</v>
      </c>
      <c r="I9" s="2">
        <v>5</v>
      </c>
      <c r="J9" s="122">
        <f t="shared" si="2"/>
        <v>-1.4178571428571445</v>
      </c>
      <c r="K9" s="71">
        <v>3</v>
      </c>
      <c r="L9" s="4"/>
      <c r="M9" s="20">
        <v>4</v>
      </c>
      <c r="N9" s="4"/>
      <c r="O9" s="6">
        <f t="shared" si="3"/>
        <v>10</v>
      </c>
      <c r="P9" s="16"/>
      <c r="Q9" s="23">
        <v>2</v>
      </c>
    </row>
    <row r="10" spans="1:17" ht="37.5" customHeight="1">
      <c r="A10" s="79" t="e">
        <f>+#REF!</f>
        <v>#REF!</v>
      </c>
      <c r="B10" s="152">
        <v>2.7845238095238094</v>
      </c>
      <c r="C10" s="2">
        <v>4</v>
      </c>
      <c r="D10" s="122">
        <f t="shared" si="0"/>
        <v>1.2154761904761906</v>
      </c>
      <c r="E10" s="71">
        <v>5</v>
      </c>
      <c r="F10" s="2">
        <v>5</v>
      </c>
      <c r="G10" s="122">
        <f t="shared" si="1"/>
        <v>2.2154761904761906</v>
      </c>
      <c r="H10" s="71">
        <v>5</v>
      </c>
      <c r="I10" s="2">
        <v>1</v>
      </c>
      <c r="J10" s="122">
        <f t="shared" si="2"/>
        <v>-1.7845238095238094</v>
      </c>
      <c r="K10" s="71">
        <v>1</v>
      </c>
      <c r="L10" s="9"/>
      <c r="M10" s="20"/>
      <c r="N10" s="9"/>
      <c r="O10" s="6">
        <f t="shared" si="3"/>
        <v>11</v>
      </c>
      <c r="P10" s="133"/>
      <c r="Q10" s="24">
        <v>3</v>
      </c>
    </row>
    <row r="11" spans="1:17" ht="37.5" customHeight="1">
      <c r="A11" s="79" t="e">
        <f>+#REF!</f>
        <v>#REF!</v>
      </c>
      <c r="B11" s="152">
        <v>2.036111111111111</v>
      </c>
      <c r="C11" s="6">
        <v>2</v>
      </c>
      <c r="D11" s="122">
        <f t="shared" si="0"/>
        <v>-0.03611111111111098</v>
      </c>
      <c r="E11" s="71">
        <v>4</v>
      </c>
      <c r="F11" s="6">
        <v>1</v>
      </c>
      <c r="G11" s="122">
        <f t="shared" si="1"/>
        <v>-1.036111111111111</v>
      </c>
      <c r="H11" s="71">
        <v>2</v>
      </c>
      <c r="I11" s="2">
        <v>2</v>
      </c>
      <c r="J11" s="122">
        <f t="shared" si="2"/>
        <v>-0.03611111111111098</v>
      </c>
      <c r="K11" s="71">
        <v>5</v>
      </c>
      <c r="L11" s="4"/>
      <c r="M11" s="20"/>
      <c r="N11" s="4"/>
      <c r="O11" s="6">
        <f t="shared" si="3"/>
        <v>11</v>
      </c>
      <c r="P11" s="16"/>
      <c r="Q11" s="24">
        <v>4</v>
      </c>
    </row>
    <row r="12" spans="1:17" ht="37.5" customHeight="1">
      <c r="A12" s="79" t="e">
        <f>+#REF!</f>
        <v>#REF!</v>
      </c>
      <c r="B12" s="152">
        <v>1.325</v>
      </c>
      <c r="C12" s="2">
        <v>1</v>
      </c>
      <c r="D12" s="122">
        <f t="shared" si="0"/>
        <v>-0.32499999999999996</v>
      </c>
      <c r="E12" s="71">
        <v>3</v>
      </c>
      <c r="F12" s="2">
        <v>2</v>
      </c>
      <c r="G12" s="122">
        <f t="shared" si="1"/>
        <v>0.675</v>
      </c>
      <c r="H12" s="71">
        <v>4</v>
      </c>
      <c r="I12" s="2">
        <v>4</v>
      </c>
      <c r="J12" s="122">
        <f t="shared" si="2"/>
        <v>2.675</v>
      </c>
      <c r="K12" s="71">
        <v>6</v>
      </c>
      <c r="L12" s="4"/>
      <c r="M12" s="20"/>
      <c r="N12" s="4"/>
      <c r="O12" s="6">
        <f t="shared" si="3"/>
        <v>13</v>
      </c>
      <c r="P12" s="16"/>
      <c r="Q12" s="24">
        <v>5</v>
      </c>
    </row>
    <row r="13" spans="1:17" ht="37.5" customHeight="1">
      <c r="A13" s="79" t="e">
        <f>+#REF!</f>
        <v>#REF!</v>
      </c>
      <c r="B13" s="152">
        <v>4.085317460317461</v>
      </c>
      <c r="C13" s="2">
        <v>6</v>
      </c>
      <c r="D13" s="122">
        <f t="shared" si="0"/>
        <v>1.9146825396825387</v>
      </c>
      <c r="E13" s="71">
        <v>6</v>
      </c>
      <c r="F13" s="2">
        <v>4</v>
      </c>
      <c r="G13" s="122">
        <f t="shared" si="1"/>
        <v>-0.08531746031746135</v>
      </c>
      <c r="H13" s="71">
        <v>3</v>
      </c>
      <c r="I13" s="2">
        <v>3</v>
      </c>
      <c r="J13" s="122">
        <f t="shared" si="2"/>
        <v>-1.0853174603174613</v>
      </c>
      <c r="K13" s="71">
        <v>4</v>
      </c>
      <c r="L13" s="9"/>
      <c r="M13" s="20">
        <v>1</v>
      </c>
      <c r="N13" s="9"/>
      <c r="O13" s="6">
        <f t="shared" si="3"/>
        <v>14</v>
      </c>
      <c r="P13" s="133"/>
      <c r="Q13" s="24">
        <v>6</v>
      </c>
    </row>
    <row r="14" spans="1:17" ht="37.5" customHeight="1">
      <c r="A14" s="79" t="e">
        <f>+#REF!</f>
        <v>#REF!</v>
      </c>
      <c r="B14" s="152">
        <v>9.325793650793651</v>
      </c>
      <c r="C14" s="2">
        <v>11</v>
      </c>
      <c r="D14" s="122">
        <f t="shared" si="0"/>
        <v>1.674206349206349</v>
      </c>
      <c r="E14" s="71">
        <v>11</v>
      </c>
      <c r="F14" s="2">
        <v>11</v>
      </c>
      <c r="G14" s="122">
        <f t="shared" si="1"/>
        <v>1.674206349206349</v>
      </c>
      <c r="H14" s="71">
        <v>11</v>
      </c>
      <c r="I14" s="2">
        <v>11</v>
      </c>
      <c r="J14" s="122">
        <f t="shared" si="2"/>
        <v>1.674206349206349</v>
      </c>
      <c r="K14" s="71">
        <v>11</v>
      </c>
      <c r="L14" s="4"/>
      <c r="M14" s="20"/>
      <c r="N14" s="4"/>
      <c r="O14" s="6">
        <f t="shared" si="3"/>
        <v>33</v>
      </c>
      <c r="P14" s="16"/>
      <c r="Q14" s="24">
        <v>11</v>
      </c>
    </row>
    <row r="15" spans="1:17" ht="37.5" customHeight="1">
      <c r="A15" s="79" t="e">
        <f>+#REF!</f>
        <v>#REF!</v>
      </c>
      <c r="B15" s="152">
        <v>8.48888888888889</v>
      </c>
      <c r="C15" s="2">
        <v>11</v>
      </c>
      <c r="D15" s="122">
        <f t="shared" si="0"/>
        <v>2.5111111111111093</v>
      </c>
      <c r="E15" s="71">
        <v>11</v>
      </c>
      <c r="F15" s="2">
        <v>11</v>
      </c>
      <c r="G15" s="122">
        <f t="shared" si="1"/>
        <v>2.5111111111111093</v>
      </c>
      <c r="H15" s="71">
        <v>11</v>
      </c>
      <c r="I15" s="2">
        <v>11</v>
      </c>
      <c r="J15" s="122">
        <f t="shared" si="2"/>
        <v>2.5111111111111093</v>
      </c>
      <c r="K15" s="71">
        <v>11</v>
      </c>
      <c r="L15" s="4"/>
      <c r="M15" s="20"/>
      <c r="N15" s="4"/>
      <c r="O15" s="6">
        <f t="shared" si="3"/>
        <v>33</v>
      </c>
      <c r="P15" s="16"/>
      <c r="Q15" s="24">
        <v>11</v>
      </c>
    </row>
    <row r="16" spans="1:17" ht="37.5" customHeight="1">
      <c r="A16" s="79" t="e">
        <f>+#REF!</f>
        <v>#REF!</v>
      </c>
      <c r="B16" s="152">
        <v>8.400396825396825</v>
      </c>
      <c r="C16" s="2">
        <v>11</v>
      </c>
      <c r="D16" s="122">
        <f t="shared" si="0"/>
        <v>2.5996031746031747</v>
      </c>
      <c r="E16" s="71">
        <v>11</v>
      </c>
      <c r="F16" s="2">
        <v>11</v>
      </c>
      <c r="G16" s="122">
        <f t="shared" si="1"/>
        <v>2.5996031746031747</v>
      </c>
      <c r="H16" s="71">
        <v>11</v>
      </c>
      <c r="I16" s="2">
        <v>11</v>
      </c>
      <c r="J16" s="122">
        <f t="shared" si="2"/>
        <v>2.5996031746031747</v>
      </c>
      <c r="K16" s="71">
        <v>11</v>
      </c>
      <c r="L16" s="4"/>
      <c r="M16" s="130"/>
      <c r="N16" s="4"/>
      <c r="O16" s="6">
        <f t="shared" si="3"/>
        <v>33</v>
      </c>
      <c r="P16" s="16"/>
      <c r="Q16" s="24">
        <v>11</v>
      </c>
    </row>
    <row r="17" spans="1:17" ht="37.5" customHeight="1">
      <c r="A17" s="79" t="e">
        <f>+#REF!</f>
        <v>#REF!</v>
      </c>
      <c r="B17" s="152">
        <v>8.208730158730157</v>
      </c>
      <c r="C17" s="2">
        <v>11</v>
      </c>
      <c r="D17" s="122">
        <f t="shared" si="0"/>
        <v>2.791269841269843</v>
      </c>
      <c r="E17" s="71">
        <v>11</v>
      </c>
      <c r="F17" s="2">
        <v>11</v>
      </c>
      <c r="G17" s="122">
        <f t="shared" si="1"/>
        <v>2.791269841269843</v>
      </c>
      <c r="H17" s="71">
        <v>11</v>
      </c>
      <c r="I17" s="2">
        <v>11</v>
      </c>
      <c r="J17" s="122">
        <f t="shared" si="2"/>
        <v>2.791269841269843</v>
      </c>
      <c r="K17" s="71">
        <v>11</v>
      </c>
      <c r="L17" s="117"/>
      <c r="M17" s="20"/>
      <c r="N17" s="117"/>
      <c r="O17" s="2">
        <f t="shared" si="3"/>
        <v>33</v>
      </c>
      <c r="P17" s="134"/>
      <c r="Q17" s="24">
        <v>11</v>
      </c>
    </row>
    <row r="18" spans="1:17" ht="37.5" customHeight="1" thickBot="1">
      <c r="A18" s="80" t="e">
        <f>+#REF!</f>
        <v>#REF!</v>
      </c>
      <c r="B18" s="152">
        <v>5.068253968253967</v>
      </c>
      <c r="C18" s="17">
        <v>11</v>
      </c>
      <c r="D18" s="126">
        <f t="shared" si="0"/>
        <v>5.931746031746033</v>
      </c>
      <c r="E18" s="78">
        <v>11</v>
      </c>
      <c r="F18" s="17">
        <v>11</v>
      </c>
      <c r="G18" s="126">
        <f t="shared" si="1"/>
        <v>5.931746031746033</v>
      </c>
      <c r="H18" s="78">
        <v>11</v>
      </c>
      <c r="I18" s="17">
        <v>11</v>
      </c>
      <c r="J18" s="126">
        <f t="shared" si="2"/>
        <v>5.931746031746033</v>
      </c>
      <c r="K18" s="78">
        <v>11</v>
      </c>
      <c r="L18" s="137"/>
      <c r="M18" s="21"/>
      <c r="N18" s="137"/>
      <c r="O18" s="17">
        <f t="shared" si="3"/>
        <v>33</v>
      </c>
      <c r="P18" s="138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11:A18 A8:A10" name="Range 1_1_1_1"/>
    <protectedRange sqref="C1:D3 F7:G7 C6:D7 I7:J7" name="Range7_1_1_1"/>
    <protectedRange sqref="I1:J6" name="Range7_1_2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74" r:id="rId1"/>
  <headerFooter alignWithMargins="0">
    <oddHeader>&amp;C&amp;"Arial,Bold Italic"&amp;28Race Summary Table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str">
        <f>+'July Scratch'!A2:B4</f>
        <v>July Team Race</v>
      </c>
      <c r="B2" s="167"/>
      <c r="C2" s="173">
        <f>+'July Scratch'!C2:C4</f>
        <v>38163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e">
        <f>+#REF!</f>
        <v>#REF!</v>
      </c>
      <c r="B8" s="141">
        <v>7.692460317460317</v>
      </c>
      <c r="C8" s="6">
        <v>8</v>
      </c>
      <c r="D8" s="122">
        <f aca="true" t="shared" si="0" ref="D8:D18">SUM(C8-B8)</f>
        <v>0.3075396825396828</v>
      </c>
      <c r="E8" s="71">
        <v>6</v>
      </c>
      <c r="F8" s="2">
        <v>6</v>
      </c>
      <c r="G8" s="122">
        <f aca="true" t="shared" si="1" ref="G8:G18">SUM(F8-B8)</f>
        <v>-1.6924603174603172</v>
      </c>
      <c r="H8" s="71">
        <v>2</v>
      </c>
      <c r="I8" s="2">
        <v>7</v>
      </c>
      <c r="J8" s="122">
        <f aca="true" t="shared" si="2" ref="J8:J18">SUM(I8-B8)</f>
        <v>-0.6924603174603172</v>
      </c>
      <c r="K8" s="71">
        <v>2</v>
      </c>
      <c r="L8" s="4"/>
      <c r="M8" s="20">
        <v>1</v>
      </c>
      <c r="N8" s="4"/>
      <c r="O8" s="6">
        <f aca="true" t="shared" si="3" ref="O8:O18">SUM(E8+H8+K8+M8)</f>
        <v>11</v>
      </c>
      <c r="P8" s="16"/>
      <c r="Q8" s="24">
        <v>1</v>
      </c>
    </row>
    <row r="9" spans="1:17" ht="37.5" customHeight="1">
      <c r="A9" s="79" t="e">
        <f>+#REF!</f>
        <v>#REF!</v>
      </c>
      <c r="B9" s="141">
        <v>8.650396825396825</v>
      </c>
      <c r="C9" s="6">
        <v>7</v>
      </c>
      <c r="D9" s="122">
        <f t="shared" si="0"/>
        <v>-1.6503968253968253</v>
      </c>
      <c r="E9" s="71">
        <v>2</v>
      </c>
      <c r="F9" s="2">
        <v>9</v>
      </c>
      <c r="G9" s="122">
        <f t="shared" si="1"/>
        <v>0.3496031746031747</v>
      </c>
      <c r="H9" s="71">
        <v>7</v>
      </c>
      <c r="I9" s="2">
        <v>8</v>
      </c>
      <c r="J9" s="122">
        <f t="shared" si="2"/>
        <v>-0.6503968253968253</v>
      </c>
      <c r="K9" s="71">
        <v>3</v>
      </c>
      <c r="L9" s="4"/>
      <c r="M9" s="20"/>
      <c r="N9" s="4"/>
      <c r="O9" s="6">
        <f t="shared" si="3"/>
        <v>12</v>
      </c>
      <c r="P9" s="16"/>
      <c r="Q9" s="23">
        <v>2</v>
      </c>
    </row>
    <row r="10" spans="1:17" ht="37.5" customHeight="1">
      <c r="A10" s="79" t="e">
        <f>+#REF!</f>
        <v>#REF!</v>
      </c>
      <c r="B10" s="141">
        <v>9.409126984126983</v>
      </c>
      <c r="C10" s="2">
        <v>4</v>
      </c>
      <c r="D10" s="122">
        <f t="shared" si="0"/>
        <v>-5.409126984126983</v>
      </c>
      <c r="E10" s="71">
        <v>1</v>
      </c>
      <c r="F10" s="2">
        <v>8</v>
      </c>
      <c r="G10" s="122">
        <f t="shared" si="1"/>
        <v>-1.4091269841269831</v>
      </c>
      <c r="H10" s="71">
        <v>3</v>
      </c>
      <c r="I10" s="2">
        <v>9</v>
      </c>
      <c r="J10" s="122">
        <f t="shared" si="2"/>
        <v>-0.4091269841269831</v>
      </c>
      <c r="K10" s="71">
        <v>4</v>
      </c>
      <c r="L10" s="4"/>
      <c r="M10" s="20">
        <v>8</v>
      </c>
      <c r="N10" s="4"/>
      <c r="O10" s="6">
        <f t="shared" si="3"/>
        <v>16</v>
      </c>
      <c r="P10" s="16"/>
      <c r="Q10" s="24">
        <v>3</v>
      </c>
    </row>
    <row r="11" spans="1:17" ht="37.5" customHeight="1">
      <c r="A11" s="79" t="e">
        <f>+#REF!</f>
        <v>#REF!</v>
      </c>
      <c r="B11" s="141">
        <v>4.085317460317461</v>
      </c>
      <c r="C11" s="6">
        <v>3</v>
      </c>
      <c r="D11" s="122">
        <f t="shared" si="0"/>
        <v>-1.0853174603174613</v>
      </c>
      <c r="E11" s="71">
        <v>4</v>
      </c>
      <c r="F11" s="6">
        <v>7</v>
      </c>
      <c r="G11" s="122">
        <f t="shared" si="1"/>
        <v>2.9146825396825387</v>
      </c>
      <c r="H11" s="71">
        <v>9</v>
      </c>
      <c r="I11" s="2">
        <v>1</v>
      </c>
      <c r="J11" s="122">
        <f t="shared" si="2"/>
        <v>-3.0853174603174613</v>
      </c>
      <c r="K11" s="71">
        <v>1</v>
      </c>
      <c r="L11" s="9"/>
      <c r="M11" s="20">
        <v>3</v>
      </c>
      <c r="N11" s="9"/>
      <c r="O11" s="6">
        <f t="shared" si="3"/>
        <v>17</v>
      </c>
      <c r="P11" s="133"/>
      <c r="Q11" s="24">
        <v>4</v>
      </c>
    </row>
    <row r="12" spans="1:17" ht="37.5" customHeight="1">
      <c r="A12" s="79" t="e">
        <f>+#REF!</f>
        <v>#REF!</v>
      </c>
      <c r="B12" s="141">
        <v>6.33452380952381</v>
      </c>
      <c r="C12" s="2">
        <v>9</v>
      </c>
      <c r="D12" s="122">
        <f t="shared" si="0"/>
        <v>2.6654761904761903</v>
      </c>
      <c r="E12" s="71">
        <v>8</v>
      </c>
      <c r="F12" s="2">
        <v>4</v>
      </c>
      <c r="G12" s="122">
        <f t="shared" si="1"/>
        <v>-2.3345238095238097</v>
      </c>
      <c r="H12" s="71">
        <v>1</v>
      </c>
      <c r="I12" s="2">
        <v>6</v>
      </c>
      <c r="J12" s="122">
        <f t="shared" si="2"/>
        <v>-0.33452380952380967</v>
      </c>
      <c r="K12" s="71">
        <v>5</v>
      </c>
      <c r="L12" s="4"/>
      <c r="M12" s="20">
        <v>3</v>
      </c>
      <c r="N12" s="4"/>
      <c r="O12" s="6">
        <f t="shared" si="3"/>
        <v>17</v>
      </c>
      <c r="P12" s="16"/>
      <c r="Q12" s="24">
        <v>5</v>
      </c>
    </row>
    <row r="13" spans="1:17" ht="37.5" customHeight="1">
      <c r="A13" s="79" t="e">
        <f>+#REF!</f>
        <v>#REF!</v>
      </c>
      <c r="B13" s="141">
        <v>2.701190476190476</v>
      </c>
      <c r="C13" s="2">
        <v>2</v>
      </c>
      <c r="D13" s="122">
        <f t="shared" si="0"/>
        <v>-0.7011904761904759</v>
      </c>
      <c r="E13" s="71">
        <v>5</v>
      </c>
      <c r="F13" s="2">
        <v>2</v>
      </c>
      <c r="G13" s="122">
        <f t="shared" si="1"/>
        <v>-0.7011904761904759</v>
      </c>
      <c r="H13" s="71">
        <v>4</v>
      </c>
      <c r="I13" s="2">
        <v>4</v>
      </c>
      <c r="J13" s="122">
        <f t="shared" si="2"/>
        <v>1.298809523809524</v>
      </c>
      <c r="K13" s="71">
        <v>9</v>
      </c>
      <c r="L13" s="9"/>
      <c r="M13" s="20"/>
      <c r="N13" s="9"/>
      <c r="O13" s="6">
        <f t="shared" si="3"/>
        <v>18</v>
      </c>
      <c r="P13" s="133"/>
      <c r="Q13" s="24">
        <v>6</v>
      </c>
    </row>
    <row r="14" spans="1:17" ht="37.5" customHeight="1">
      <c r="A14" s="79" t="e">
        <f>+#REF!</f>
        <v>#REF!</v>
      </c>
      <c r="B14" s="141">
        <v>2.1194444444444445</v>
      </c>
      <c r="C14" s="2">
        <v>1</v>
      </c>
      <c r="D14" s="122">
        <f t="shared" si="0"/>
        <v>-1.1194444444444445</v>
      </c>
      <c r="E14" s="71">
        <v>3</v>
      </c>
      <c r="F14" s="2">
        <v>3</v>
      </c>
      <c r="G14" s="122">
        <f t="shared" si="1"/>
        <v>0.8805555555555555</v>
      </c>
      <c r="H14" s="71">
        <v>8</v>
      </c>
      <c r="I14" s="2">
        <v>3</v>
      </c>
      <c r="J14" s="122">
        <f t="shared" si="2"/>
        <v>0.8805555555555555</v>
      </c>
      <c r="K14" s="71">
        <v>8</v>
      </c>
      <c r="L14" s="4"/>
      <c r="M14" s="20"/>
      <c r="N14" s="4"/>
      <c r="O14" s="6">
        <f t="shared" si="3"/>
        <v>19</v>
      </c>
      <c r="P14" s="16"/>
      <c r="Q14" s="24">
        <v>7</v>
      </c>
    </row>
    <row r="15" spans="1:17" ht="37.5" customHeight="1">
      <c r="A15" s="79" t="e">
        <f>+#REF!</f>
        <v>#REF!</v>
      </c>
      <c r="B15" s="141">
        <v>5.151587301587301</v>
      </c>
      <c r="C15" s="2">
        <v>6</v>
      </c>
      <c r="D15" s="122">
        <f t="shared" si="0"/>
        <v>0.848412698412699</v>
      </c>
      <c r="E15" s="71">
        <v>7</v>
      </c>
      <c r="F15" s="2">
        <v>5</v>
      </c>
      <c r="G15" s="122">
        <f t="shared" si="1"/>
        <v>-0.15158730158730105</v>
      </c>
      <c r="H15" s="71">
        <v>6</v>
      </c>
      <c r="I15" s="2">
        <v>5</v>
      </c>
      <c r="J15" s="122">
        <f t="shared" si="2"/>
        <v>-0.15158730158730105</v>
      </c>
      <c r="K15" s="71">
        <v>6</v>
      </c>
      <c r="L15" s="4"/>
      <c r="M15" s="20"/>
      <c r="N15" s="4"/>
      <c r="O15" s="6">
        <f t="shared" si="3"/>
        <v>19</v>
      </c>
      <c r="P15" s="16"/>
      <c r="Q15" s="24">
        <v>8</v>
      </c>
    </row>
    <row r="16" spans="1:17" ht="37.5" customHeight="1">
      <c r="A16" s="79" t="e">
        <f>+#REF!</f>
        <v>#REF!</v>
      </c>
      <c r="B16" s="141">
        <v>1.325</v>
      </c>
      <c r="C16" s="2">
        <v>5</v>
      </c>
      <c r="D16" s="122">
        <f t="shared" si="0"/>
        <v>3.675</v>
      </c>
      <c r="E16" s="71">
        <v>9</v>
      </c>
      <c r="F16" s="2">
        <v>1</v>
      </c>
      <c r="G16" s="122">
        <f t="shared" si="1"/>
        <v>-0.32499999999999996</v>
      </c>
      <c r="H16" s="71">
        <v>5</v>
      </c>
      <c r="I16" s="129">
        <v>2</v>
      </c>
      <c r="J16" s="122">
        <f t="shared" si="2"/>
        <v>0.675</v>
      </c>
      <c r="K16" s="71">
        <v>7</v>
      </c>
      <c r="L16" s="4"/>
      <c r="M16" s="130"/>
      <c r="N16" s="4"/>
      <c r="O16" s="6">
        <f t="shared" si="3"/>
        <v>21</v>
      </c>
      <c r="P16" s="16"/>
      <c r="Q16" s="24">
        <v>9</v>
      </c>
    </row>
    <row r="17" spans="1:17" ht="37.5" customHeight="1">
      <c r="A17" s="79" t="e">
        <f>+#REF!</f>
        <v>#REF!</v>
      </c>
      <c r="B17" s="141">
        <v>8.48888888888889</v>
      </c>
      <c r="C17" s="2" t="s">
        <v>56</v>
      </c>
      <c r="D17" s="132" t="e">
        <f t="shared" si="0"/>
        <v>#VALUE!</v>
      </c>
      <c r="E17" s="71">
        <v>11</v>
      </c>
      <c r="F17" s="2" t="s">
        <v>56</v>
      </c>
      <c r="G17" s="132" t="e">
        <f t="shared" si="1"/>
        <v>#VALUE!</v>
      </c>
      <c r="H17" s="71">
        <v>11</v>
      </c>
      <c r="I17" s="2" t="s">
        <v>56</v>
      </c>
      <c r="J17" s="132" t="e">
        <f t="shared" si="2"/>
        <v>#VALUE!</v>
      </c>
      <c r="K17" s="71">
        <v>11</v>
      </c>
      <c r="L17" s="117"/>
      <c r="M17" s="20">
        <v>3</v>
      </c>
      <c r="N17" s="117"/>
      <c r="O17" s="2">
        <f t="shared" si="3"/>
        <v>36</v>
      </c>
      <c r="P17" s="134"/>
      <c r="Q17" s="24">
        <v>11</v>
      </c>
    </row>
    <row r="18" spans="1:17" ht="37.5" customHeight="1" thickBot="1">
      <c r="A18" s="80" t="e">
        <f>+#REF!</f>
        <v>#REF!</v>
      </c>
      <c r="B18" s="141">
        <v>7.792063492063491</v>
      </c>
      <c r="C18" s="17" t="s">
        <v>56</v>
      </c>
      <c r="D18" s="136" t="e">
        <f t="shared" si="0"/>
        <v>#VALUE!</v>
      </c>
      <c r="E18" s="78">
        <v>11</v>
      </c>
      <c r="F18" s="17" t="s">
        <v>56</v>
      </c>
      <c r="G18" s="136" t="e">
        <f t="shared" si="1"/>
        <v>#VALUE!</v>
      </c>
      <c r="H18" s="78">
        <v>11</v>
      </c>
      <c r="I18" s="17" t="s">
        <v>56</v>
      </c>
      <c r="J18" s="136" t="e">
        <f t="shared" si="2"/>
        <v>#VALUE!</v>
      </c>
      <c r="K18" s="78">
        <v>11</v>
      </c>
      <c r="L18" s="137"/>
      <c r="M18" s="21">
        <v>3</v>
      </c>
      <c r="N18" s="137"/>
      <c r="O18" s="17">
        <f t="shared" si="3"/>
        <v>36</v>
      </c>
      <c r="P18" s="138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11:A18 A8:A10" name="Range 1_1_1_1"/>
    <protectedRange sqref="C1:D3 F7:G7 C6:D7 I7:J7" name="Range7_1_1_1"/>
    <protectedRange sqref="I1:J6" name="Range7_1_2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74" r:id="rId1"/>
  <headerFooter alignWithMargins="0">
    <oddHeader>&amp;C&amp;"Arial,Bold Italic"&amp;28Race Summary Table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str">
        <f>+'Apr Scratch'!A2:B4</f>
        <v>April Team Race</v>
      </c>
      <c r="B2" s="167"/>
      <c r="C2" s="173">
        <f>+'Apr Scratch'!C2:C4</f>
        <v>38079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str">
        <f>+'[2]Handicap Computation'!A14</f>
        <v>Wildcats</v>
      </c>
      <c r="B8" s="123">
        <v>8.347619047619046</v>
      </c>
      <c r="C8" s="2">
        <v>5</v>
      </c>
      <c r="D8" s="122">
        <f aca="true" t="shared" si="0" ref="D8:D18">SUM(C8-B8)</f>
        <v>-3.3476190476190464</v>
      </c>
      <c r="E8" s="71">
        <v>1</v>
      </c>
      <c r="F8" s="2">
        <v>3</v>
      </c>
      <c r="G8" s="122">
        <f aca="true" t="shared" si="1" ref="G8:G18">SUM(F8-B8)</f>
        <v>-5.347619047619046</v>
      </c>
      <c r="H8" s="71">
        <v>1</v>
      </c>
      <c r="I8" s="2">
        <v>12</v>
      </c>
      <c r="J8" s="122">
        <f aca="true" t="shared" si="2" ref="J8:J18">SUM(I8-B8)</f>
        <v>3.6523809523809536</v>
      </c>
      <c r="K8" s="71">
        <v>7</v>
      </c>
      <c r="L8" s="4"/>
      <c r="M8" s="20"/>
      <c r="N8" s="4"/>
      <c r="O8" s="6">
        <f aca="true" t="shared" si="3" ref="O8:O18">SUM(E8+H8+K8+M8)</f>
        <v>9</v>
      </c>
      <c r="P8" s="16"/>
      <c r="Q8" s="24">
        <v>1</v>
      </c>
    </row>
    <row r="9" spans="1:17" ht="37.5" customHeight="1">
      <c r="A9" s="79" t="str">
        <f>+'[2]Handicap Computation'!A11</f>
        <v>NCL Red</v>
      </c>
      <c r="B9" s="123">
        <v>9.186904761904762</v>
      </c>
      <c r="C9" s="2">
        <v>9</v>
      </c>
      <c r="D9" s="122">
        <f t="shared" si="0"/>
        <v>-0.18690476190476168</v>
      </c>
      <c r="E9" s="71">
        <v>6</v>
      </c>
      <c r="F9" s="2">
        <v>8</v>
      </c>
      <c r="G9" s="122">
        <f t="shared" si="1"/>
        <v>-1.1869047619047617</v>
      </c>
      <c r="H9" s="71">
        <v>4</v>
      </c>
      <c r="I9" s="2">
        <v>5</v>
      </c>
      <c r="J9" s="122">
        <f t="shared" si="2"/>
        <v>-4.186904761904762</v>
      </c>
      <c r="K9" s="71">
        <v>1</v>
      </c>
      <c r="L9" s="4"/>
      <c r="M9" s="20">
        <v>1</v>
      </c>
      <c r="N9" s="4"/>
      <c r="O9" s="6">
        <f t="shared" si="3"/>
        <v>12</v>
      </c>
      <c r="P9" s="16"/>
      <c r="Q9" s="23">
        <v>2</v>
      </c>
    </row>
    <row r="10" spans="1:17" ht="37.5" customHeight="1">
      <c r="A10" s="79" t="str">
        <f>+'[2]Handicap Computation'!A4</f>
        <v>Dayaks</v>
      </c>
      <c r="B10" s="123">
        <v>2.701190476190476</v>
      </c>
      <c r="C10" s="2">
        <v>2</v>
      </c>
      <c r="D10" s="122">
        <f t="shared" si="0"/>
        <v>-0.7011904761904759</v>
      </c>
      <c r="E10" s="71">
        <v>4</v>
      </c>
      <c r="F10" s="2">
        <v>2</v>
      </c>
      <c r="G10" s="122">
        <f t="shared" si="1"/>
        <v>-0.7011904761904759</v>
      </c>
      <c r="H10" s="71">
        <v>5</v>
      </c>
      <c r="I10" s="2">
        <v>2</v>
      </c>
      <c r="J10" s="122">
        <f t="shared" si="2"/>
        <v>-0.7011904761904759</v>
      </c>
      <c r="K10" s="71">
        <v>3</v>
      </c>
      <c r="L10" s="9"/>
      <c r="M10" s="20"/>
      <c r="N10" s="9"/>
      <c r="O10" s="6">
        <f t="shared" si="3"/>
        <v>12</v>
      </c>
      <c r="P10" s="133"/>
      <c r="Q10" s="24">
        <v>3</v>
      </c>
    </row>
    <row r="11" spans="1:17" ht="37.5" customHeight="1">
      <c r="A11" s="79" t="str">
        <f>+'[2]Handicap Computation'!A12</f>
        <v>Sharkies</v>
      </c>
      <c r="B11" s="123">
        <v>8.20595238095238</v>
      </c>
      <c r="C11" s="2">
        <v>6</v>
      </c>
      <c r="D11" s="122">
        <f t="shared" si="0"/>
        <v>-2.2059523809523807</v>
      </c>
      <c r="E11" s="71">
        <v>3</v>
      </c>
      <c r="F11" s="2">
        <v>6</v>
      </c>
      <c r="G11" s="122">
        <f t="shared" si="1"/>
        <v>-2.2059523809523807</v>
      </c>
      <c r="H11" s="71">
        <v>2</v>
      </c>
      <c r="I11" s="2">
        <v>12</v>
      </c>
      <c r="J11" s="122">
        <f t="shared" si="2"/>
        <v>3.7940476190476193</v>
      </c>
      <c r="K11" s="71">
        <v>8</v>
      </c>
      <c r="L11" s="4"/>
      <c r="M11" s="20"/>
      <c r="N11" s="4"/>
      <c r="O11" s="6">
        <f t="shared" si="3"/>
        <v>13</v>
      </c>
      <c r="P11" s="16"/>
      <c r="Q11" s="24">
        <v>4</v>
      </c>
    </row>
    <row r="12" spans="1:17" ht="37.5" customHeight="1">
      <c r="A12" s="79" t="str">
        <f>+'[2]Handicap Computation'!A13</f>
        <v>Surfin Turtles</v>
      </c>
      <c r="B12" s="123">
        <v>2.341666666666667</v>
      </c>
      <c r="C12" s="2">
        <v>3</v>
      </c>
      <c r="D12" s="122">
        <f t="shared" si="0"/>
        <v>0.6583333333333332</v>
      </c>
      <c r="E12" s="71">
        <v>7</v>
      </c>
      <c r="F12" s="2">
        <v>1</v>
      </c>
      <c r="G12" s="122">
        <f t="shared" si="1"/>
        <v>-1.3416666666666668</v>
      </c>
      <c r="H12" s="71">
        <v>3</v>
      </c>
      <c r="I12" s="2">
        <v>3</v>
      </c>
      <c r="J12" s="122">
        <f t="shared" si="2"/>
        <v>0.6583333333333332</v>
      </c>
      <c r="K12" s="71">
        <v>5</v>
      </c>
      <c r="L12" s="4"/>
      <c r="M12" s="20"/>
      <c r="N12" s="4"/>
      <c r="O12" s="6">
        <f t="shared" si="3"/>
        <v>15</v>
      </c>
      <c r="P12" s="16"/>
      <c r="Q12" s="24">
        <v>5</v>
      </c>
    </row>
    <row r="13" spans="1:17" ht="37.5" customHeight="1">
      <c r="A13" s="79" t="str">
        <f>+'[2]Handicap Computation'!A5</f>
        <v>Dayats</v>
      </c>
      <c r="B13" s="123">
        <v>6.33452380952381</v>
      </c>
      <c r="C13" s="2">
        <v>4</v>
      </c>
      <c r="D13" s="122">
        <f t="shared" si="0"/>
        <v>-2.3345238095238097</v>
      </c>
      <c r="E13" s="71">
        <v>2</v>
      </c>
      <c r="F13" s="2">
        <v>7</v>
      </c>
      <c r="G13" s="122">
        <f t="shared" si="1"/>
        <v>0.6654761904761903</v>
      </c>
      <c r="H13" s="71">
        <v>6</v>
      </c>
      <c r="I13" s="2">
        <v>11</v>
      </c>
      <c r="J13" s="122">
        <f t="shared" si="2"/>
        <v>4.66547619047619</v>
      </c>
      <c r="K13" s="71">
        <v>10</v>
      </c>
      <c r="L13" s="4"/>
      <c r="M13" s="20"/>
      <c r="N13" s="4"/>
      <c r="O13" s="6">
        <f t="shared" si="3"/>
        <v>18</v>
      </c>
      <c r="P13" s="16"/>
      <c r="Q13" s="24">
        <v>6</v>
      </c>
    </row>
    <row r="14" spans="1:17" ht="37.5" customHeight="1">
      <c r="A14" s="79" t="str">
        <f>+'[2]Handicap Computation'!A7</f>
        <v>Green Machine</v>
      </c>
      <c r="B14" s="123">
        <v>1.325</v>
      </c>
      <c r="C14" s="2">
        <v>1</v>
      </c>
      <c r="D14" s="122">
        <f t="shared" si="0"/>
        <v>-0.32499999999999996</v>
      </c>
      <c r="E14" s="71">
        <v>5</v>
      </c>
      <c r="F14" s="2">
        <v>4</v>
      </c>
      <c r="G14" s="122">
        <f t="shared" si="1"/>
        <v>2.675</v>
      </c>
      <c r="H14" s="71">
        <v>9</v>
      </c>
      <c r="I14" s="2">
        <v>4</v>
      </c>
      <c r="J14" s="122">
        <f t="shared" si="2"/>
        <v>2.675</v>
      </c>
      <c r="K14" s="71">
        <v>6</v>
      </c>
      <c r="L14" s="4"/>
      <c r="M14" s="20"/>
      <c r="N14" s="4"/>
      <c r="O14" s="6">
        <f t="shared" si="3"/>
        <v>20</v>
      </c>
      <c r="P14" s="16"/>
      <c r="Q14" s="24">
        <v>7</v>
      </c>
    </row>
    <row r="15" spans="1:17" ht="37.5" customHeight="1">
      <c r="A15" s="79" t="str">
        <f>+'[2]Handicap Computation'!A9</f>
        <v>MusCats</v>
      </c>
      <c r="B15" s="123">
        <v>3.863095238095238</v>
      </c>
      <c r="C15" s="2">
        <v>8</v>
      </c>
      <c r="D15" s="122">
        <f t="shared" si="0"/>
        <v>4.136904761904762</v>
      </c>
      <c r="E15" s="71">
        <v>10</v>
      </c>
      <c r="F15" s="2">
        <v>5</v>
      </c>
      <c r="G15" s="122">
        <f t="shared" si="1"/>
        <v>1.1369047619047619</v>
      </c>
      <c r="H15" s="71">
        <v>7</v>
      </c>
      <c r="I15" s="2">
        <v>1</v>
      </c>
      <c r="J15" s="122">
        <f t="shared" si="2"/>
        <v>-2.863095238095238</v>
      </c>
      <c r="K15" s="71">
        <v>2</v>
      </c>
      <c r="L15" s="9"/>
      <c r="M15" s="20">
        <v>3</v>
      </c>
      <c r="N15" s="9"/>
      <c r="O15" s="6">
        <f t="shared" si="3"/>
        <v>22</v>
      </c>
      <c r="P15" s="133"/>
      <c r="Q15" s="24">
        <v>8</v>
      </c>
    </row>
    <row r="16" spans="1:17" ht="37.5" customHeight="1">
      <c r="A16" s="79" t="str">
        <f>+'[2]Handicap Computation'!A6</f>
        <v>Giants</v>
      </c>
      <c r="B16" s="123">
        <v>5.707142857142857</v>
      </c>
      <c r="C16" s="2">
        <v>7</v>
      </c>
      <c r="D16" s="122">
        <f t="shared" si="0"/>
        <v>1.2928571428571427</v>
      </c>
      <c r="E16" s="71">
        <v>8</v>
      </c>
      <c r="F16" s="2">
        <v>9</v>
      </c>
      <c r="G16" s="122">
        <f t="shared" si="1"/>
        <v>3.2928571428571427</v>
      </c>
      <c r="H16" s="71">
        <v>10</v>
      </c>
      <c r="I16" s="2">
        <v>6</v>
      </c>
      <c r="J16" s="122">
        <f t="shared" si="2"/>
        <v>0.2928571428571427</v>
      </c>
      <c r="K16" s="71">
        <v>4</v>
      </c>
      <c r="L16" s="4"/>
      <c r="M16" s="20"/>
      <c r="N16" s="4"/>
      <c r="O16" s="6">
        <f t="shared" si="3"/>
        <v>22</v>
      </c>
      <c r="P16" s="16"/>
      <c r="Q16" s="24">
        <v>9</v>
      </c>
    </row>
    <row r="17" spans="1:17" ht="37.5" customHeight="1">
      <c r="A17" s="79" t="str">
        <f>+'[2]Handicap Computation'!A10</f>
        <v>NCL Green</v>
      </c>
      <c r="B17" s="123">
        <v>7.470238095238095</v>
      </c>
      <c r="C17" s="2">
        <v>10</v>
      </c>
      <c r="D17" s="122">
        <f t="shared" si="0"/>
        <v>2.529761904761905</v>
      </c>
      <c r="E17" s="71">
        <v>9</v>
      </c>
      <c r="F17" s="2">
        <v>10</v>
      </c>
      <c r="G17" s="122">
        <f t="shared" si="1"/>
        <v>2.529761904761905</v>
      </c>
      <c r="H17" s="71">
        <v>8</v>
      </c>
      <c r="I17" s="2">
        <v>12</v>
      </c>
      <c r="J17" s="122">
        <f t="shared" si="2"/>
        <v>4.529761904761905</v>
      </c>
      <c r="K17" s="71">
        <v>9</v>
      </c>
      <c r="L17" s="117"/>
      <c r="M17" s="20">
        <v>2</v>
      </c>
      <c r="N17" s="117"/>
      <c r="O17" s="2">
        <f t="shared" si="3"/>
        <v>28</v>
      </c>
      <c r="P17" s="134"/>
      <c r="Q17" s="24">
        <v>10</v>
      </c>
    </row>
    <row r="18" spans="1:17" ht="37.5" customHeight="1" thickBot="1">
      <c r="A18" s="80" t="str">
        <f>+'[2]Handicap Computation'!A8</f>
        <v>Interlopers</v>
      </c>
      <c r="B18" s="135">
        <v>8.266666666666667</v>
      </c>
      <c r="C18" s="17">
        <v>14</v>
      </c>
      <c r="D18" s="126">
        <f t="shared" si="0"/>
        <v>5.7333333333333325</v>
      </c>
      <c r="E18" s="78">
        <v>11</v>
      </c>
      <c r="F18" s="17">
        <v>14</v>
      </c>
      <c r="G18" s="126">
        <f t="shared" si="1"/>
        <v>5.7333333333333325</v>
      </c>
      <c r="H18" s="78">
        <v>11</v>
      </c>
      <c r="I18" s="17">
        <v>14</v>
      </c>
      <c r="J18" s="126">
        <f t="shared" si="2"/>
        <v>5.7333333333333325</v>
      </c>
      <c r="K18" s="78">
        <v>11</v>
      </c>
      <c r="L18" s="137"/>
      <c r="M18" s="21"/>
      <c r="N18" s="137"/>
      <c r="O18" s="17">
        <f t="shared" si="3"/>
        <v>33</v>
      </c>
      <c r="P18" s="138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11:A18 A8:A10" name="Range 1_1_1_1"/>
    <protectedRange sqref="C1:D3 F7:G7 C6:D7 I7:J7" name="Range7_1_1_1"/>
    <protectedRange sqref="I1:J6" name="Range7_1_2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74" r:id="rId1"/>
  <headerFooter alignWithMargins="0">
    <oddHeader>&amp;C&amp;"Arial,Bold Italic"&amp;28Race Summary Table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str">
        <f>+'Mar Scratch'!A2:B4</f>
        <v>March Team Race</v>
      </c>
      <c r="B2" s="167"/>
      <c r="C2" s="173">
        <f>+'Mar Scratch'!C2:C4</f>
        <v>38051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e">
        <f>+#REF!</f>
        <v>#REF!</v>
      </c>
      <c r="B8" s="123">
        <v>8.811904761904762</v>
      </c>
      <c r="C8" s="2">
        <v>5</v>
      </c>
      <c r="D8" s="122">
        <f aca="true" t="shared" si="0" ref="D8:D18">SUM(C8-B8)</f>
        <v>-3.8119047619047617</v>
      </c>
      <c r="E8" s="71">
        <v>1</v>
      </c>
      <c r="F8" s="2">
        <v>7</v>
      </c>
      <c r="G8" s="122">
        <f aca="true" t="shared" si="1" ref="G8:G18">SUM(F8-B8)</f>
        <v>-1.8119047619047617</v>
      </c>
      <c r="H8" s="71">
        <v>4</v>
      </c>
      <c r="I8" s="2"/>
      <c r="J8" s="132">
        <f aca="true" t="shared" si="2" ref="J8:J18">SUM(I8-B8)</f>
        <v>-8.811904761904762</v>
      </c>
      <c r="K8" s="71"/>
      <c r="L8" s="4"/>
      <c r="M8" s="20"/>
      <c r="N8" s="4"/>
      <c r="O8" s="6">
        <f aca="true" t="shared" si="3" ref="O8:O18">SUM(E8+H8+K8+M8)</f>
        <v>5</v>
      </c>
      <c r="P8" s="16"/>
      <c r="Q8" s="24">
        <v>1</v>
      </c>
    </row>
    <row r="9" spans="1:17" ht="37.5" customHeight="1">
      <c r="A9" s="79" t="e">
        <f>+#REF!</f>
        <v>#REF!</v>
      </c>
      <c r="B9" s="123">
        <v>8.33095238095238</v>
      </c>
      <c r="C9" s="2">
        <v>8</v>
      </c>
      <c r="D9" s="122">
        <f t="shared" si="0"/>
        <v>-0.33095238095238066</v>
      </c>
      <c r="E9" s="71">
        <v>6</v>
      </c>
      <c r="F9" s="2">
        <v>3</v>
      </c>
      <c r="G9" s="122">
        <f t="shared" si="1"/>
        <v>-5.330952380952381</v>
      </c>
      <c r="H9" s="113">
        <v>1</v>
      </c>
      <c r="I9" s="2"/>
      <c r="J9" s="132">
        <f t="shared" si="2"/>
        <v>-8.33095238095238</v>
      </c>
      <c r="K9" s="71"/>
      <c r="L9" s="4"/>
      <c r="M9" s="20"/>
      <c r="N9" s="4"/>
      <c r="O9" s="6">
        <f t="shared" si="3"/>
        <v>7</v>
      </c>
      <c r="P9" s="16"/>
      <c r="Q9" s="24">
        <v>2</v>
      </c>
    </row>
    <row r="10" spans="1:17" ht="37.5" customHeight="1">
      <c r="A10" s="79" t="e">
        <f>+#REF!</f>
        <v>#REF!</v>
      </c>
      <c r="B10" s="123">
        <v>3.0761904761904764</v>
      </c>
      <c r="C10" s="2">
        <v>2</v>
      </c>
      <c r="D10" s="122">
        <f t="shared" si="0"/>
        <v>-1.0761904761904764</v>
      </c>
      <c r="E10" s="71">
        <v>4</v>
      </c>
      <c r="F10" s="2">
        <v>1</v>
      </c>
      <c r="G10" s="122">
        <f t="shared" si="1"/>
        <v>-2.0761904761904764</v>
      </c>
      <c r="H10" s="113">
        <v>3</v>
      </c>
      <c r="I10" s="2"/>
      <c r="J10" s="132">
        <f t="shared" si="2"/>
        <v>-3.0761904761904764</v>
      </c>
      <c r="K10" s="71"/>
      <c r="L10" s="9"/>
      <c r="M10" s="20"/>
      <c r="N10" s="9"/>
      <c r="O10" s="6">
        <f t="shared" si="3"/>
        <v>7</v>
      </c>
      <c r="P10" s="133"/>
      <c r="Q10" s="23">
        <v>3</v>
      </c>
    </row>
    <row r="11" spans="1:17" ht="37.5" customHeight="1">
      <c r="A11" s="79" t="e">
        <f>+#REF!</f>
        <v>#REF!</v>
      </c>
      <c r="B11" s="123">
        <v>4.738095238095238</v>
      </c>
      <c r="C11" s="2">
        <v>1</v>
      </c>
      <c r="D11" s="122">
        <f t="shared" si="0"/>
        <v>-3.738095238095238</v>
      </c>
      <c r="E11" s="71">
        <v>2</v>
      </c>
      <c r="F11" s="2">
        <v>6</v>
      </c>
      <c r="G11" s="122">
        <f t="shared" si="1"/>
        <v>1.2619047619047619</v>
      </c>
      <c r="H11" s="71">
        <v>7</v>
      </c>
      <c r="I11" s="2"/>
      <c r="J11" s="132">
        <f t="shared" si="2"/>
        <v>-4.738095238095238</v>
      </c>
      <c r="K11" s="71"/>
      <c r="L11" s="9"/>
      <c r="M11" s="20"/>
      <c r="N11" s="9"/>
      <c r="O11" s="6">
        <f t="shared" si="3"/>
        <v>9</v>
      </c>
      <c r="P11" s="133"/>
      <c r="Q11" s="24">
        <v>4</v>
      </c>
    </row>
    <row r="12" spans="1:17" ht="37.5" customHeight="1">
      <c r="A12" s="79" t="e">
        <f>+#REF!</f>
        <v>#REF!</v>
      </c>
      <c r="B12" s="123">
        <v>8.516666666666667</v>
      </c>
      <c r="C12" s="2">
        <v>11</v>
      </c>
      <c r="D12" s="122">
        <f t="shared" si="0"/>
        <v>2.4833333333333325</v>
      </c>
      <c r="E12" s="71">
        <v>7</v>
      </c>
      <c r="F12" s="2">
        <v>5</v>
      </c>
      <c r="G12" s="122">
        <f t="shared" si="1"/>
        <v>-3.5166666666666675</v>
      </c>
      <c r="H12" s="71">
        <v>2</v>
      </c>
      <c r="I12" s="2"/>
      <c r="J12" s="132">
        <f t="shared" si="2"/>
        <v>-8.516666666666667</v>
      </c>
      <c r="K12" s="71"/>
      <c r="L12" s="4"/>
      <c r="M12" s="20">
        <v>2</v>
      </c>
      <c r="N12" s="4"/>
      <c r="O12" s="6">
        <f t="shared" si="3"/>
        <v>11</v>
      </c>
      <c r="P12" s="16"/>
      <c r="Q12" s="24">
        <v>5</v>
      </c>
    </row>
    <row r="13" spans="1:17" ht="37.5" customHeight="1">
      <c r="A13" s="79" t="e">
        <f>+#REF!</f>
        <v>#REF!</v>
      </c>
      <c r="B13" s="123">
        <v>6.70952380952381</v>
      </c>
      <c r="C13" s="2">
        <v>3</v>
      </c>
      <c r="D13" s="122">
        <f t="shared" si="0"/>
        <v>-3.7095238095238097</v>
      </c>
      <c r="E13" s="71">
        <v>3</v>
      </c>
      <c r="F13" s="2">
        <v>11</v>
      </c>
      <c r="G13" s="122">
        <f t="shared" si="1"/>
        <v>4.29047619047619</v>
      </c>
      <c r="H13" s="71">
        <v>10</v>
      </c>
      <c r="I13" s="2"/>
      <c r="J13" s="132">
        <f t="shared" si="2"/>
        <v>-6.70952380952381</v>
      </c>
      <c r="K13" s="71"/>
      <c r="L13" s="4"/>
      <c r="M13" s="20"/>
      <c r="N13" s="4"/>
      <c r="O13" s="6">
        <f t="shared" si="3"/>
        <v>13</v>
      </c>
      <c r="P13" s="16"/>
      <c r="Q13" s="24">
        <v>6</v>
      </c>
    </row>
    <row r="14" spans="1:17" ht="37.5" customHeight="1">
      <c r="A14" s="79" t="e">
        <f>+#REF!</f>
        <v>#REF!</v>
      </c>
      <c r="B14" s="123">
        <v>8.097619047619046</v>
      </c>
      <c r="C14" s="2">
        <v>11</v>
      </c>
      <c r="D14" s="122">
        <f t="shared" si="0"/>
        <v>2.9023809523809536</v>
      </c>
      <c r="E14" s="71">
        <v>9</v>
      </c>
      <c r="F14" s="2">
        <v>8</v>
      </c>
      <c r="G14" s="122">
        <f t="shared" si="1"/>
        <v>-0.09761904761904638</v>
      </c>
      <c r="H14" s="71">
        <v>5</v>
      </c>
      <c r="I14" s="2"/>
      <c r="J14" s="132">
        <f t="shared" si="2"/>
        <v>-8.097619047619046</v>
      </c>
      <c r="K14" s="71"/>
      <c r="L14" s="4"/>
      <c r="M14" s="20"/>
      <c r="N14" s="4"/>
      <c r="O14" s="6">
        <f t="shared" si="3"/>
        <v>14</v>
      </c>
      <c r="P14" s="16"/>
      <c r="Q14" s="24">
        <v>7</v>
      </c>
    </row>
    <row r="15" spans="1:17" ht="37.5" customHeight="1">
      <c r="A15" s="79" t="e">
        <f>+#REF!</f>
        <v>#REF!</v>
      </c>
      <c r="B15" s="123">
        <v>7.345238095238095</v>
      </c>
      <c r="C15" s="2">
        <v>7</v>
      </c>
      <c r="D15" s="122">
        <f t="shared" si="0"/>
        <v>-0.3452380952380949</v>
      </c>
      <c r="E15" s="71">
        <v>5</v>
      </c>
      <c r="F15" s="2">
        <v>9</v>
      </c>
      <c r="G15" s="122">
        <f t="shared" si="1"/>
        <v>1.654761904761905</v>
      </c>
      <c r="H15" s="71">
        <v>8</v>
      </c>
      <c r="I15" s="2"/>
      <c r="J15" s="132">
        <f t="shared" si="2"/>
        <v>-7.345238095238095</v>
      </c>
      <c r="K15" s="71"/>
      <c r="L15" s="4"/>
      <c r="M15" s="20">
        <v>2</v>
      </c>
      <c r="N15" s="4"/>
      <c r="O15" s="6">
        <f t="shared" si="3"/>
        <v>15</v>
      </c>
      <c r="P15" s="16"/>
      <c r="Q15" s="24">
        <v>8</v>
      </c>
    </row>
    <row r="16" spans="1:17" ht="37.5" customHeight="1">
      <c r="A16" s="79" t="e">
        <f>+#REF!</f>
        <v>#REF!</v>
      </c>
      <c r="B16" s="123">
        <v>1.9666666666666668</v>
      </c>
      <c r="C16" s="2">
        <v>6</v>
      </c>
      <c r="D16" s="122">
        <f t="shared" si="0"/>
        <v>4.033333333333333</v>
      </c>
      <c r="E16" s="71">
        <v>10</v>
      </c>
      <c r="F16" s="2">
        <v>2</v>
      </c>
      <c r="G16" s="122">
        <f t="shared" si="1"/>
        <v>0.033333333333333215</v>
      </c>
      <c r="H16" s="71">
        <v>6</v>
      </c>
      <c r="I16" s="2"/>
      <c r="J16" s="132">
        <f t="shared" si="2"/>
        <v>-1.9666666666666668</v>
      </c>
      <c r="K16" s="71"/>
      <c r="L16" s="4"/>
      <c r="M16" s="20"/>
      <c r="N16" s="4"/>
      <c r="O16" s="6">
        <f t="shared" si="3"/>
        <v>16</v>
      </c>
      <c r="P16" s="16"/>
      <c r="Q16" s="24">
        <v>9</v>
      </c>
    </row>
    <row r="17" spans="1:17" ht="37.5" customHeight="1">
      <c r="A17" s="79" t="e">
        <f>+#REF!</f>
        <v>#REF!</v>
      </c>
      <c r="B17" s="123">
        <v>1.2</v>
      </c>
      <c r="C17" s="2">
        <v>4</v>
      </c>
      <c r="D17" s="122">
        <f t="shared" si="0"/>
        <v>2.8</v>
      </c>
      <c r="E17" s="71">
        <v>8</v>
      </c>
      <c r="F17" s="2">
        <v>3</v>
      </c>
      <c r="G17" s="122">
        <f t="shared" si="1"/>
        <v>1.8</v>
      </c>
      <c r="H17" s="71">
        <v>9</v>
      </c>
      <c r="I17" s="2"/>
      <c r="J17" s="132">
        <f t="shared" si="2"/>
        <v>-1.2</v>
      </c>
      <c r="K17" s="71"/>
      <c r="L17" s="117"/>
      <c r="M17" s="20"/>
      <c r="N17" s="117"/>
      <c r="O17" s="2">
        <f t="shared" si="3"/>
        <v>17</v>
      </c>
      <c r="P17" s="134"/>
      <c r="Q17" s="24">
        <v>10</v>
      </c>
    </row>
    <row r="18" spans="1:17" ht="37.5" customHeight="1" thickBot="1">
      <c r="A18" s="80" t="e">
        <f>+#REF!</f>
        <v>#REF!</v>
      </c>
      <c r="B18" s="135">
        <v>4.957142857142857</v>
      </c>
      <c r="C18" s="17">
        <v>9</v>
      </c>
      <c r="D18" s="126">
        <f t="shared" si="0"/>
        <v>4.042857142857143</v>
      </c>
      <c r="E18" s="78">
        <v>11</v>
      </c>
      <c r="F18" s="17">
        <v>10</v>
      </c>
      <c r="G18" s="126">
        <f t="shared" si="1"/>
        <v>5.042857142857143</v>
      </c>
      <c r="H18" s="78">
        <v>11</v>
      </c>
      <c r="I18" s="17"/>
      <c r="J18" s="136">
        <f t="shared" si="2"/>
        <v>-4.957142857142857</v>
      </c>
      <c r="K18" s="78"/>
      <c r="L18" s="137"/>
      <c r="M18" s="21">
        <v>1</v>
      </c>
      <c r="N18" s="137"/>
      <c r="O18" s="17">
        <f t="shared" si="3"/>
        <v>23</v>
      </c>
      <c r="P18" s="138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8:A18" name="Range 1_1_1_1"/>
    <protectedRange sqref="C1:D3 F7:G7 C6:D7 I7:J7" name="Range7_1_1_1"/>
    <protectedRange sqref="I1:J6" name="Range7_1_2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74" r:id="rId1"/>
  <headerFooter alignWithMargins="0">
    <oddHeader>&amp;C&amp;"Arial,Bold Italic"&amp;28Race Summary Table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H12" sqref="H12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str">
        <f>+'[1]Feb Scratch'!A2:B4</f>
        <v>February Team Race</v>
      </c>
      <c r="B2" s="167"/>
      <c r="C2" s="173">
        <f>+'[1]Feb Scratch'!C2:C4</f>
        <v>38023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str">
        <f>+'[1]Handicap Computation'!A12</f>
        <v>Sharkies</v>
      </c>
      <c r="B8" s="86">
        <v>8.616666666666667</v>
      </c>
      <c r="C8" s="2">
        <v>6</v>
      </c>
      <c r="D8" s="122">
        <f aca="true" t="shared" si="0" ref="D8:D18">SUM(C8-B8)</f>
        <v>-2.616666666666667</v>
      </c>
      <c r="E8" s="71">
        <v>3</v>
      </c>
      <c r="F8" s="2">
        <v>6</v>
      </c>
      <c r="G8" s="122">
        <f aca="true" t="shared" si="1" ref="G8:G18">SUM(F8-B8)</f>
        <v>-2.616666666666667</v>
      </c>
      <c r="H8" s="71">
        <v>2</v>
      </c>
      <c r="I8" s="2">
        <v>7</v>
      </c>
      <c r="J8" s="122">
        <f aca="true" t="shared" si="2" ref="J8:J18">SUM(I8-B8)</f>
        <v>-1.6166666666666671</v>
      </c>
      <c r="K8" s="71">
        <v>4</v>
      </c>
      <c r="L8" s="4"/>
      <c r="M8" s="20"/>
      <c r="N8" s="4"/>
      <c r="O8" s="6">
        <f aca="true" t="shared" si="3" ref="O8:O18">SUM(E8+H8+K8+M8)</f>
        <v>9</v>
      </c>
      <c r="P8" s="16"/>
      <c r="Q8" s="24">
        <v>1</v>
      </c>
    </row>
    <row r="9" spans="1:17" ht="37.5" customHeight="1">
      <c r="A9" s="79" t="str">
        <f>+'[1]Handicap Computation'!A11</f>
        <v>NCL Red</v>
      </c>
      <c r="B9" s="86">
        <v>9.383333333333333</v>
      </c>
      <c r="C9" s="2">
        <v>7</v>
      </c>
      <c r="D9" s="122">
        <f t="shared" si="0"/>
        <v>-2.383333333333333</v>
      </c>
      <c r="E9" s="71">
        <v>4</v>
      </c>
      <c r="F9" s="2">
        <v>1</v>
      </c>
      <c r="G9" s="122">
        <f t="shared" si="1"/>
        <v>-8.383333333333333</v>
      </c>
      <c r="H9" s="71">
        <v>1</v>
      </c>
      <c r="I9" s="2">
        <v>8</v>
      </c>
      <c r="J9" s="122">
        <f t="shared" si="2"/>
        <v>-1.3833333333333329</v>
      </c>
      <c r="K9" s="71">
        <v>5</v>
      </c>
      <c r="L9" s="4"/>
      <c r="M9" s="20"/>
      <c r="N9" s="4"/>
      <c r="O9" s="6">
        <f t="shared" si="3"/>
        <v>10</v>
      </c>
      <c r="P9" s="16"/>
      <c r="Q9" s="24">
        <v>2</v>
      </c>
    </row>
    <row r="10" spans="1:17" ht="37.5" customHeight="1">
      <c r="A10" s="79" t="str">
        <f>+'[1]Handicap Computation'!A14</f>
        <v>Wildcats</v>
      </c>
      <c r="B10" s="123">
        <v>8.383333333333333</v>
      </c>
      <c r="C10" s="2">
        <v>4</v>
      </c>
      <c r="D10" s="122">
        <f t="shared" si="0"/>
        <v>-4.383333333333333</v>
      </c>
      <c r="E10" s="71">
        <v>1</v>
      </c>
      <c r="F10" s="2">
        <v>11</v>
      </c>
      <c r="G10" s="122">
        <f t="shared" si="1"/>
        <v>2.616666666666667</v>
      </c>
      <c r="H10" s="113">
        <v>9</v>
      </c>
      <c r="I10" s="2">
        <v>5</v>
      </c>
      <c r="J10" s="122">
        <f t="shared" si="2"/>
        <v>-3.383333333333333</v>
      </c>
      <c r="K10" s="71">
        <v>2</v>
      </c>
      <c r="L10" s="4"/>
      <c r="M10" s="20">
        <v>2</v>
      </c>
      <c r="N10" s="4"/>
      <c r="O10" s="6">
        <f t="shared" si="3"/>
        <v>14</v>
      </c>
      <c r="P10" s="16"/>
      <c r="Q10" s="23">
        <v>3</v>
      </c>
    </row>
    <row r="11" spans="1:17" ht="37.5" customHeight="1">
      <c r="A11" s="79" t="str">
        <f>+'[1]Handicap Computation'!A10</f>
        <v>NCL Green</v>
      </c>
      <c r="B11" s="86">
        <v>7.916666666666667</v>
      </c>
      <c r="C11" s="2">
        <v>5</v>
      </c>
      <c r="D11" s="122">
        <f t="shared" si="0"/>
        <v>-2.916666666666667</v>
      </c>
      <c r="E11" s="71">
        <v>2</v>
      </c>
      <c r="F11" s="2">
        <v>11</v>
      </c>
      <c r="G11" s="122">
        <f t="shared" si="1"/>
        <v>3.083333333333333</v>
      </c>
      <c r="H11" s="113">
        <v>10</v>
      </c>
      <c r="I11" s="2">
        <v>4</v>
      </c>
      <c r="J11" s="122">
        <f t="shared" si="2"/>
        <v>-3.916666666666667</v>
      </c>
      <c r="K11" s="71">
        <v>1</v>
      </c>
      <c r="L11" s="4"/>
      <c r="M11" s="20">
        <v>1</v>
      </c>
      <c r="N11" s="4"/>
      <c r="O11" s="6">
        <f t="shared" si="3"/>
        <v>14</v>
      </c>
      <c r="P11" s="16"/>
      <c r="Q11" s="24">
        <v>4</v>
      </c>
    </row>
    <row r="12" spans="1:17" ht="37.5" customHeight="1">
      <c r="A12" s="79" t="str">
        <f>+'[1]Handicap Computation'!A7</f>
        <v>Green Machine</v>
      </c>
      <c r="B12" s="86">
        <v>1.2</v>
      </c>
      <c r="C12" s="2">
        <v>2</v>
      </c>
      <c r="D12" s="122">
        <f t="shared" si="0"/>
        <v>0.8</v>
      </c>
      <c r="E12" s="71">
        <v>7</v>
      </c>
      <c r="F12" s="2">
        <v>2</v>
      </c>
      <c r="G12" s="122">
        <f t="shared" si="1"/>
        <v>0.8</v>
      </c>
      <c r="H12" s="71">
        <v>4</v>
      </c>
      <c r="I12" s="2">
        <v>3</v>
      </c>
      <c r="J12" s="122">
        <f t="shared" si="2"/>
        <v>1.8</v>
      </c>
      <c r="K12" s="71">
        <v>6</v>
      </c>
      <c r="L12" s="4"/>
      <c r="M12" s="20"/>
      <c r="N12" s="4"/>
      <c r="O12" s="6">
        <f t="shared" si="3"/>
        <v>17</v>
      </c>
      <c r="P12" s="16"/>
      <c r="Q12" s="24">
        <v>5</v>
      </c>
    </row>
    <row r="13" spans="1:17" ht="37.5" customHeight="1">
      <c r="A13" s="79" t="str">
        <f>+'[1]Handicap Computation'!A13</f>
        <v>Surfin Turtles</v>
      </c>
      <c r="B13" s="86">
        <v>1.9666666666666668</v>
      </c>
      <c r="C13" s="2">
        <v>1</v>
      </c>
      <c r="D13" s="122">
        <f t="shared" si="0"/>
        <v>-0.9666666666666668</v>
      </c>
      <c r="E13" s="71">
        <v>5</v>
      </c>
      <c r="F13" s="2">
        <v>4</v>
      </c>
      <c r="G13" s="122">
        <f t="shared" si="1"/>
        <v>2.033333333333333</v>
      </c>
      <c r="H13" s="71">
        <v>8</v>
      </c>
      <c r="I13" s="2">
        <v>4</v>
      </c>
      <c r="J13" s="122">
        <f t="shared" si="2"/>
        <v>2.033333333333333</v>
      </c>
      <c r="K13" s="71">
        <v>7</v>
      </c>
      <c r="L13" s="4"/>
      <c r="M13" s="20">
        <v>1</v>
      </c>
      <c r="N13" s="4"/>
      <c r="O13" s="6">
        <f t="shared" si="3"/>
        <v>21</v>
      </c>
      <c r="P13" s="16"/>
      <c r="Q13" s="24">
        <v>6</v>
      </c>
    </row>
    <row r="14" spans="1:17" ht="37.5" customHeight="1">
      <c r="A14" s="79" t="str">
        <f>+'[1]Handicap Computation'!A6</f>
        <v>Giants</v>
      </c>
      <c r="B14" s="86">
        <v>5.1</v>
      </c>
      <c r="C14" s="2">
        <v>8</v>
      </c>
      <c r="D14" s="122">
        <f t="shared" si="0"/>
        <v>2.9000000000000004</v>
      </c>
      <c r="E14" s="71">
        <v>10</v>
      </c>
      <c r="F14" s="2">
        <v>7</v>
      </c>
      <c r="G14" s="122">
        <f t="shared" si="1"/>
        <v>1.9000000000000004</v>
      </c>
      <c r="H14" s="71">
        <v>7</v>
      </c>
      <c r="I14" s="2">
        <v>2</v>
      </c>
      <c r="J14" s="122">
        <f t="shared" si="2"/>
        <v>-3.0999999999999996</v>
      </c>
      <c r="K14" s="71">
        <v>3</v>
      </c>
      <c r="L14" s="4"/>
      <c r="M14" s="20">
        <v>2</v>
      </c>
      <c r="N14" s="4"/>
      <c r="O14" s="6">
        <f t="shared" si="3"/>
        <v>22</v>
      </c>
      <c r="P14" s="16"/>
      <c r="Q14" s="24">
        <v>7</v>
      </c>
    </row>
    <row r="15" spans="1:17" ht="37.5" customHeight="1">
      <c r="A15" s="79" t="str">
        <f>+'[1]Handicap Computation'!A5</f>
        <v>Dayats</v>
      </c>
      <c r="B15" s="86">
        <v>6.566666666666666</v>
      </c>
      <c r="C15" s="2">
        <v>9</v>
      </c>
      <c r="D15" s="122">
        <f t="shared" si="0"/>
        <v>2.4333333333333336</v>
      </c>
      <c r="E15" s="71">
        <v>8</v>
      </c>
      <c r="F15" s="2">
        <v>8</v>
      </c>
      <c r="G15" s="122">
        <f t="shared" si="1"/>
        <v>1.4333333333333336</v>
      </c>
      <c r="H15" s="71">
        <v>5</v>
      </c>
      <c r="I15" s="2">
        <v>11</v>
      </c>
      <c r="J15" s="122">
        <f t="shared" si="2"/>
        <v>4.433333333333334</v>
      </c>
      <c r="K15" s="71">
        <v>10</v>
      </c>
      <c r="L15" s="4"/>
      <c r="M15" s="20"/>
      <c r="N15" s="4"/>
      <c r="O15" s="6">
        <f t="shared" si="3"/>
        <v>23</v>
      </c>
      <c r="P15" s="16"/>
      <c r="Q15" s="24">
        <v>8</v>
      </c>
    </row>
    <row r="16" spans="1:17" ht="37.5" customHeight="1">
      <c r="A16" s="79" t="str">
        <f>+'[1]Handicap Computation'!A8</f>
        <v>Interlopers</v>
      </c>
      <c r="B16" s="86">
        <v>7.516666666666667</v>
      </c>
      <c r="C16" s="2">
        <v>10</v>
      </c>
      <c r="D16" s="122">
        <f t="shared" si="0"/>
        <v>2.4833333333333334</v>
      </c>
      <c r="E16" s="71">
        <v>9</v>
      </c>
      <c r="F16" s="2">
        <v>9</v>
      </c>
      <c r="G16" s="122">
        <f t="shared" si="1"/>
        <v>1.4833333333333334</v>
      </c>
      <c r="H16" s="71">
        <v>6</v>
      </c>
      <c r="I16" s="2">
        <v>11</v>
      </c>
      <c r="J16" s="122">
        <f t="shared" si="2"/>
        <v>3.4833333333333334</v>
      </c>
      <c r="K16" s="71">
        <v>9</v>
      </c>
      <c r="L16" s="4"/>
      <c r="M16" s="20"/>
      <c r="N16" s="4"/>
      <c r="O16" s="6">
        <f t="shared" si="3"/>
        <v>24</v>
      </c>
      <c r="P16" s="16"/>
      <c r="Q16" s="24">
        <v>9</v>
      </c>
    </row>
    <row r="17" spans="1:17" ht="37.5" customHeight="1">
      <c r="A17" s="79" t="str">
        <f>+'[1]Handicap Computation'!A9</f>
        <v>MusCats</v>
      </c>
      <c r="B17" s="86">
        <v>4.166666666666667</v>
      </c>
      <c r="C17" s="2">
        <v>11</v>
      </c>
      <c r="D17" s="122">
        <f t="shared" si="0"/>
        <v>6.833333333333333</v>
      </c>
      <c r="E17" s="71">
        <v>11</v>
      </c>
      <c r="F17" s="2">
        <v>3</v>
      </c>
      <c r="G17" s="122">
        <f t="shared" si="1"/>
        <v>-1.166666666666667</v>
      </c>
      <c r="H17" s="71">
        <v>3</v>
      </c>
      <c r="I17" s="2">
        <v>11</v>
      </c>
      <c r="J17" s="122">
        <f t="shared" si="2"/>
        <v>6.833333333333333</v>
      </c>
      <c r="K17" s="71">
        <v>11</v>
      </c>
      <c r="L17" s="124"/>
      <c r="M17" s="20"/>
      <c r="N17" s="124"/>
      <c r="O17" s="2">
        <f t="shared" si="3"/>
        <v>25</v>
      </c>
      <c r="P17" s="125"/>
      <c r="Q17" s="24">
        <v>10</v>
      </c>
    </row>
    <row r="18" spans="1:17" ht="37.5" customHeight="1" thickBot="1">
      <c r="A18" s="80" t="str">
        <f>+'[1]Handicap Computation'!A4</f>
        <v>Dayaks</v>
      </c>
      <c r="B18" s="121">
        <v>2.9333333333333336</v>
      </c>
      <c r="C18" s="17">
        <v>3</v>
      </c>
      <c r="D18" s="126">
        <f t="shared" si="0"/>
        <v>0.06666666666666643</v>
      </c>
      <c r="E18" s="78">
        <v>6</v>
      </c>
      <c r="F18" s="17">
        <v>7</v>
      </c>
      <c r="G18" s="126">
        <f t="shared" si="1"/>
        <v>4.066666666666666</v>
      </c>
      <c r="H18" s="78">
        <v>11</v>
      </c>
      <c r="I18" s="17">
        <v>6</v>
      </c>
      <c r="J18" s="126">
        <f t="shared" si="2"/>
        <v>3.0666666666666664</v>
      </c>
      <c r="K18" s="78">
        <v>8</v>
      </c>
      <c r="L18" s="127"/>
      <c r="M18" s="21"/>
      <c r="N18" s="127"/>
      <c r="O18" s="17">
        <f t="shared" si="3"/>
        <v>25</v>
      </c>
      <c r="P18" s="128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8:A18" name="Range 1_1_1_1"/>
    <protectedRange sqref="C1:D3 F7:G7 C6:D7 I7:J7" name="Range7_1_1_1"/>
    <protectedRange sqref="I1:J6" name="Range7_1_2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74" r:id="rId1"/>
  <headerFooter alignWithMargins="0">
    <oddHeader>&amp;C&amp;"Arial,Bold Italic"&amp;28Race Summary Table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A8" sqref="A8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str">
        <f>+'Jan-Scratch'!A2:B4</f>
        <v>January Team Race</v>
      </c>
      <c r="B2" s="167"/>
      <c r="C2" s="173">
        <f>+'Jan-Scratch'!C2:C4</f>
        <v>37995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e">
        <f>+#REF!</f>
        <v>#REF!</v>
      </c>
      <c r="B8" s="86">
        <v>8.35</v>
      </c>
      <c r="C8" s="2">
        <v>5</v>
      </c>
      <c r="D8" s="73">
        <f aca="true" t="shared" si="0" ref="D8:D18">SUM(C8-B8)</f>
        <v>-3.3499999999999996</v>
      </c>
      <c r="E8" s="71">
        <v>2</v>
      </c>
      <c r="F8" s="2">
        <v>4</v>
      </c>
      <c r="G8" s="73">
        <f aca="true" t="shared" si="1" ref="G8:G18">SUM(F8-B8)</f>
        <v>-4.35</v>
      </c>
      <c r="H8" s="71">
        <v>1</v>
      </c>
      <c r="I8" s="2">
        <v>3</v>
      </c>
      <c r="J8" s="73">
        <f aca="true" t="shared" si="2" ref="J8:J18">SUM(I8-B8)</f>
        <v>-5.35</v>
      </c>
      <c r="K8" s="71">
        <v>1</v>
      </c>
      <c r="L8" s="4"/>
      <c r="M8" s="20">
        <v>3</v>
      </c>
      <c r="N8" s="4"/>
      <c r="O8" s="6">
        <f aca="true" t="shared" si="3" ref="O8:O18">SUM(E8+H8+K8+M8)</f>
        <v>7</v>
      </c>
      <c r="P8" s="16"/>
      <c r="Q8" s="24">
        <v>1</v>
      </c>
    </row>
    <row r="9" spans="1:17" ht="37.5" customHeight="1">
      <c r="A9" s="79" t="e">
        <f>+#REF!</f>
        <v>#REF!</v>
      </c>
      <c r="B9" s="86">
        <v>2.8</v>
      </c>
      <c r="C9" s="2">
        <v>2</v>
      </c>
      <c r="D9" s="73">
        <f t="shared" si="0"/>
        <v>-0.7999999999999998</v>
      </c>
      <c r="E9" s="71">
        <v>3</v>
      </c>
      <c r="F9" s="2">
        <v>1</v>
      </c>
      <c r="G9" s="73">
        <f t="shared" si="1"/>
        <v>-1.7999999999999998</v>
      </c>
      <c r="H9" s="71">
        <v>3</v>
      </c>
      <c r="I9" s="2">
        <v>1</v>
      </c>
      <c r="J9" s="73">
        <f t="shared" si="2"/>
        <v>-1.7999999999999998</v>
      </c>
      <c r="K9" s="71">
        <v>4</v>
      </c>
      <c r="L9" s="4"/>
      <c r="M9" s="20"/>
      <c r="N9" s="4"/>
      <c r="O9" s="6">
        <f t="shared" si="3"/>
        <v>10</v>
      </c>
      <c r="P9" s="16"/>
      <c r="Q9" s="24">
        <v>2</v>
      </c>
    </row>
    <row r="10" spans="1:17" ht="37.5" customHeight="1">
      <c r="A10" s="79" t="e">
        <f>+#REF!</f>
        <v>#REF!</v>
      </c>
      <c r="B10" s="86">
        <v>9.55</v>
      </c>
      <c r="C10" s="2">
        <v>6</v>
      </c>
      <c r="D10" s="73">
        <f t="shared" si="0"/>
        <v>-3.5500000000000007</v>
      </c>
      <c r="E10" s="71">
        <v>1</v>
      </c>
      <c r="F10" s="2">
        <v>10</v>
      </c>
      <c r="G10" s="73">
        <f t="shared" si="1"/>
        <v>0.4499999999999993</v>
      </c>
      <c r="H10" s="71">
        <v>6</v>
      </c>
      <c r="I10" s="2">
        <v>5</v>
      </c>
      <c r="J10" s="73">
        <f t="shared" si="2"/>
        <v>-4.550000000000001</v>
      </c>
      <c r="K10" s="71">
        <v>2</v>
      </c>
      <c r="L10" s="4"/>
      <c r="M10" s="20">
        <v>2</v>
      </c>
      <c r="N10" s="4"/>
      <c r="O10" s="6">
        <f t="shared" si="3"/>
        <v>11</v>
      </c>
      <c r="P10" s="16"/>
      <c r="Q10" s="24">
        <v>3</v>
      </c>
    </row>
    <row r="11" spans="1:17" ht="37.5" customHeight="1">
      <c r="A11" s="79" t="e">
        <f>+#REF!</f>
        <v>#REF!</v>
      </c>
      <c r="B11" s="86">
        <v>8.45</v>
      </c>
      <c r="C11" s="2">
        <v>8</v>
      </c>
      <c r="D11" s="73">
        <f t="shared" si="0"/>
        <v>-0.4499999999999993</v>
      </c>
      <c r="E11" s="77">
        <v>4</v>
      </c>
      <c r="F11" s="2">
        <v>9</v>
      </c>
      <c r="G11" s="73">
        <f t="shared" si="1"/>
        <v>0.5500000000000007</v>
      </c>
      <c r="H11" s="71">
        <v>7</v>
      </c>
      <c r="I11" s="2">
        <v>6</v>
      </c>
      <c r="J11" s="73">
        <f t="shared" si="2"/>
        <v>-2.4499999999999993</v>
      </c>
      <c r="K11" s="71">
        <v>3</v>
      </c>
      <c r="L11" s="4"/>
      <c r="M11" s="20"/>
      <c r="N11" s="4"/>
      <c r="O11" s="6">
        <f t="shared" si="3"/>
        <v>14</v>
      </c>
      <c r="P11" s="16"/>
      <c r="Q11" s="23">
        <v>4</v>
      </c>
    </row>
    <row r="12" spans="1:17" ht="37.5" customHeight="1">
      <c r="A12" s="79" t="e">
        <f>+#REF!</f>
        <v>#REF!</v>
      </c>
      <c r="B12" s="86">
        <v>2.6</v>
      </c>
      <c r="C12" s="2">
        <v>3</v>
      </c>
      <c r="D12" s="73">
        <f t="shared" si="0"/>
        <v>0.3999999999999999</v>
      </c>
      <c r="E12" s="71">
        <v>7</v>
      </c>
      <c r="F12" s="2">
        <v>2</v>
      </c>
      <c r="G12" s="73">
        <f t="shared" si="1"/>
        <v>-0.6000000000000001</v>
      </c>
      <c r="H12" s="71">
        <v>4</v>
      </c>
      <c r="I12" s="2">
        <v>3</v>
      </c>
      <c r="J12" s="73">
        <f t="shared" si="2"/>
        <v>0.3999999999999999</v>
      </c>
      <c r="K12" s="71">
        <v>5</v>
      </c>
      <c r="L12" s="4"/>
      <c r="M12" s="20"/>
      <c r="N12" s="4"/>
      <c r="O12" s="6">
        <f t="shared" si="3"/>
        <v>16</v>
      </c>
      <c r="P12" s="16"/>
      <c r="Q12" s="24">
        <v>5</v>
      </c>
    </row>
    <row r="13" spans="1:17" ht="37.5" customHeight="1">
      <c r="A13" s="79" t="e">
        <f>+#REF!</f>
        <v>#REF!</v>
      </c>
      <c r="B13" s="86">
        <v>8.55</v>
      </c>
      <c r="C13" s="2">
        <v>11</v>
      </c>
      <c r="D13" s="73">
        <f t="shared" si="0"/>
        <v>2.4499999999999993</v>
      </c>
      <c r="E13" s="71">
        <v>9</v>
      </c>
      <c r="F13" s="2">
        <v>6</v>
      </c>
      <c r="G13" s="73">
        <f t="shared" si="1"/>
        <v>-2.5500000000000007</v>
      </c>
      <c r="H13" s="71">
        <v>2</v>
      </c>
      <c r="I13" s="2">
        <v>11</v>
      </c>
      <c r="J13" s="73">
        <f t="shared" si="2"/>
        <v>2.4499999999999993</v>
      </c>
      <c r="K13" s="71">
        <v>8</v>
      </c>
      <c r="L13" s="4"/>
      <c r="M13" s="20"/>
      <c r="N13" s="4"/>
      <c r="O13" s="6">
        <f t="shared" si="3"/>
        <v>19</v>
      </c>
      <c r="P13" s="16"/>
      <c r="Q13" s="24">
        <v>6</v>
      </c>
    </row>
    <row r="14" spans="1:17" ht="37.5" customHeight="1">
      <c r="A14" s="79" t="e">
        <f>+#REF!</f>
        <v>#REF!</v>
      </c>
      <c r="B14" s="86">
        <v>1.2</v>
      </c>
      <c r="C14" s="2">
        <v>1</v>
      </c>
      <c r="D14" s="73">
        <f t="shared" si="0"/>
        <v>-0.19999999999999996</v>
      </c>
      <c r="E14" s="71">
        <v>5</v>
      </c>
      <c r="F14" s="2">
        <v>3</v>
      </c>
      <c r="G14" s="73">
        <f t="shared" si="1"/>
        <v>1.8</v>
      </c>
      <c r="H14" s="71">
        <v>8</v>
      </c>
      <c r="I14" s="2">
        <v>2</v>
      </c>
      <c r="J14" s="73">
        <f t="shared" si="2"/>
        <v>0.8</v>
      </c>
      <c r="K14" s="71">
        <v>6</v>
      </c>
      <c r="L14" s="4"/>
      <c r="M14" s="20"/>
      <c r="N14" s="4"/>
      <c r="O14" s="6">
        <f t="shared" si="3"/>
        <v>19</v>
      </c>
      <c r="P14" s="16"/>
      <c r="Q14" s="24">
        <v>7</v>
      </c>
    </row>
    <row r="15" spans="1:17" ht="37.5" customHeight="1">
      <c r="A15" s="79" t="e">
        <f>+#REF!</f>
        <v>#REF!</v>
      </c>
      <c r="B15" s="86">
        <v>4</v>
      </c>
      <c r="C15" s="2">
        <v>4</v>
      </c>
      <c r="D15" s="73">
        <f t="shared" si="0"/>
        <v>0</v>
      </c>
      <c r="E15" s="71">
        <v>6</v>
      </c>
      <c r="F15" s="2">
        <v>7</v>
      </c>
      <c r="G15" s="73">
        <f t="shared" si="1"/>
        <v>3</v>
      </c>
      <c r="H15" s="71">
        <v>10</v>
      </c>
      <c r="I15" s="2">
        <v>7</v>
      </c>
      <c r="J15" s="73">
        <f t="shared" si="2"/>
        <v>3</v>
      </c>
      <c r="K15" s="71">
        <v>9</v>
      </c>
      <c r="L15" s="4"/>
      <c r="M15" s="20"/>
      <c r="N15" s="4"/>
      <c r="O15" s="6">
        <f t="shared" si="3"/>
        <v>25</v>
      </c>
      <c r="P15" s="16"/>
      <c r="Q15" s="24">
        <v>8</v>
      </c>
    </row>
    <row r="16" spans="1:17" ht="37.5" customHeight="1">
      <c r="A16" s="79" t="e">
        <f>+#REF!</f>
        <v>#REF!</v>
      </c>
      <c r="B16" s="86">
        <v>4.6</v>
      </c>
      <c r="C16" s="2">
        <v>9</v>
      </c>
      <c r="D16" s="73">
        <f t="shared" si="0"/>
        <v>4.4</v>
      </c>
      <c r="E16" s="71">
        <v>11</v>
      </c>
      <c r="F16" s="2">
        <v>5</v>
      </c>
      <c r="G16" s="73">
        <f t="shared" si="1"/>
        <v>0.40000000000000036</v>
      </c>
      <c r="H16" s="71">
        <v>5</v>
      </c>
      <c r="I16" s="2">
        <v>8</v>
      </c>
      <c r="J16" s="73">
        <f t="shared" si="2"/>
        <v>3.4000000000000004</v>
      </c>
      <c r="K16" s="71">
        <v>10</v>
      </c>
      <c r="L16" s="4"/>
      <c r="M16" s="20"/>
      <c r="N16" s="4"/>
      <c r="O16" s="6">
        <f t="shared" si="3"/>
        <v>26</v>
      </c>
      <c r="P16" s="16"/>
      <c r="Q16" s="24">
        <v>9</v>
      </c>
    </row>
    <row r="17" spans="1:17" ht="37.5" customHeight="1">
      <c r="A17" s="79" t="e">
        <f>+#REF!</f>
        <v>#REF!</v>
      </c>
      <c r="B17" s="86">
        <v>7.75</v>
      </c>
      <c r="C17" s="2">
        <v>11</v>
      </c>
      <c r="D17" s="73">
        <f t="shared" si="0"/>
        <v>3.25</v>
      </c>
      <c r="E17" s="71">
        <v>10</v>
      </c>
      <c r="F17" s="2">
        <v>11</v>
      </c>
      <c r="G17" s="73">
        <f t="shared" si="1"/>
        <v>3.25</v>
      </c>
      <c r="H17" s="71">
        <v>11</v>
      </c>
      <c r="I17" s="2">
        <v>9</v>
      </c>
      <c r="J17" s="73">
        <f t="shared" si="2"/>
        <v>1.25</v>
      </c>
      <c r="K17" s="71">
        <v>7</v>
      </c>
      <c r="L17" s="4"/>
      <c r="M17" s="20"/>
      <c r="N17" s="4"/>
      <c r="O17" s="6">
        <f t="shared" si="3"/>
        <v>28</v>
      </c>
      <c r="P17" s="16"/>
      <c r="Q17" s="24">
        <v>10</v>
      </c>
    </row>
    <row r="18" spans="1:17" ht="37.5" customHeight="1" thickBot="1">
      <c r="A18" s="80" t="e">
        <f>+#REF!</f>
        <v>#REF!</v>
      </c>
      <c r="B18" s="121">
        <v>5.9</v>
      </c>
      <c r="C18" s="17">
        <v>7</v>
      </c>
      <c r="D18" s="116">
        <f t="shared" si="0"/>
        <v>1.0999999999999996</v>
      </c>
      <c r="E18" s="78">
        <v>8</v>
      </c>
      <c r="F18" s="17">
        <v>8</v>
      </c>
      <c r="G18" s="116">
        <f t="shared" si="1"/>
        <v>2.0999999999999996</v>
      </c>
      <c r="H18" s="78">
        <v>9</v>
      </c>
      <c r="I18" s="17">
        <v>10</v>
      </c>
      <c r="J18" s="116">
        <f t="shared" si="2"/>
        <v>4.1</v>
      </c>
      <c r="K18" s="78">
        <v>11</v>
      </c>
      <c r="L18" s="18"/>
      <c r="M18" s="21"/>
      <c r="N18" s="18"/>
      <c r="O18" s="17">
        <f t="shared" si="3"/>
        <v>28</v>
      </c>
      <c r="P18" s="19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15:A18 A8:A14" name="Range 1_1_1_1"/>
    <protectedRange sqref="C1:D3 F7:G7 C6:D7 I7:J7" name="Range7_1_1_1"/>
    <protectedRange sqref="I1:J6" name="Range7_1_2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e">
        <f>+#REF!</f>
        <v>#REF!</v>
      </c>
      <c r="B2" s="167"/>
      <c r="C2" s="173" t="e">
        <f>+#REF!</f>
        <v>#REF!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e">
        <f>+#REF!</f>
        <v>#REF!</v>
      </c>
      <c r="B8" s="112">
        <v>9.75</v>
      </c>
      <c r="C8" s="2">
        <v>6</v>
      </c>
      <c r="D8" s="73">
        <f aca="true" t="shared" si="0" ref="D8:D18">SUM(C8-B8)</f>
        <v>-3.75</v>
      </c>
      <c r="E8" s="71">
        <v>2</v>
      </c>
      <c r="F8" s="2">
        <v>8</v>
      </c>
      <c r="G8" s="73">
        <f aca="true" t="shared" si="1" ref="G8:G18">SUM(F8-B8)</f>
        <v>-1.75</v>
      </c>
      <c r="H8" s="71">
        <v>5</v>
      </c>
      <c r="I8" s="2">
        <v>9</v>
      </c>
      <c r="J8" s="73">
        <f aca="true" t="shared" si="2" ref="J8:J18">SUM(I8-B8)</f>
        <v>-0.75</v>
      </c>
      <c r="K8" s="71">
        <v>4</v>
      </c>
      <c r="L8" s="4"/>
      <c r="M8" s="20"/>
      <c r="N8" s="4"/>
      <c r="O8" s="6">
        <f aca="true" t="shared" si="3" ref="O8:O18">SUM(E8+H8+K8+M8)</f>
        <v>11</v>
      </c>
      <c r="P8" s="16"/>
      <c r="Q8" s="24">
        <v>1</v>
      </c>
    </row>
    <row r="9" spans="1:17" ht="37.5" customHeight="1">
      <c r="A9" s="79" t="e">
        <f>+#REF!</f>
        <v>#REF!</v>
      </c>
      <c r="B9" s="112">
        <v>6.5</v>
      </c>
      <c r="C9" s="2">
        <v>8</v>
      </c>
      <c r="D9" s="73">
        <f t="shared" si="0"/>
        <v>1.5</v>
      </c>
      <c r="E9" s="71">
        <v>7</v>
      </c>
      <c r="F9" s="2">
        <v>2</v>
      </c>
      <c r="G9" s="73">
        <f t="shared" si="1"/>
        <v>-4.5</v>
      </c>
      <c r="H9" s="113">
        <v>1</v>
      </c>
      <c r="I9" s="2">
        <v>5</v>
      </c>
      <c r="J9" s="73">
        <f t="shared" si="2"/>
        <v>-1.5</v>
      </c>
      <c r="K9" s="71">
        <v>3</v>
      </c>
      <c r="L9" s="4"/>
      <c r="M9" s="20">
        <v>3</v>
      </c>
      <c r="N9" s="4"/>
      <c r="O9" s="6">
        <f t="shared" si="3"/>
        <v>14</v>
      </c>
      <c r="P9" s="16"/>
      <c r="Q9" s="24">
        <v>2</v>
      </c>
    </row>
    <row r="10" spans="1:17" ht="37.5" customHeight="1">
      <c r="A10" s="79" t="e">
        <f>+#REF!</f>
        <v>#REF!</v>
      </c>
      <c r="B10" s="112">
        <v>3</v>
      </c>
      <c r="C10" s="2">
        <v>1</v>
      </c>
      <c r="D10" s="73">
        <f t="shared" si="0"/>
        <v>-2</v>
      </c>
      <c r="E10" s="71">
        <v>4</v>
      </c>
      <c r="F10" s="2">
        <v>1</v>
      </c>
      <c r="G10" s="73">
        <f t="shared" si="1"/>
        <v>-2</v>
      </c>
      <c r="H10" s="113">
        <v>3</v>
      </c>
      <c r="I10" s="2">
        <v>4</v>
      </c>
      <c r="J10" s="73">
        <f t="shared" si="2"/>
        <v>1</v>
      </c>
      <c r="K10" s="71">
        <v>7</v>
      </c>
      <c r="L10" s="4"/>
      <c r="M10" s="20"/>
      <c r="N10" s="4"/>
      <c r="O10" s="6">
        <f t="shared" si="3"/>
        <v>14</v>
      </c>
      <c r="P10" s="16"/>
      <c r="Q10" s="24">
        <v>3</v>
      </c>
    </row>
    <row r="11" spans="1:17" ht="37.5" customHeight="1">
      <c r="A11" s="79" t="e">
        <f>+#REF!</f>
        <v>#REF!</v>
      </c>
      <c r="B11" s="112">
        <v>8.75</v>
      </c>
      <c r="C11" s="2">
        <v>4</v>
      </c>
      <c r="D11" s="73">
        <f t="shared" si="0"/>
        <v>-4.75</v>
      </c>
      <c r="E11" s="114">
        <v>1</v>
      </c>
      <c r="F11" s="2">
        <v>12</v>
      </c>
      <c r="G11" s="73">
        <f t="shared" si="1"/>
        <v>3.25</v>
      </c>
      <c r="H11" s="71">
        <v>9</v>
      </c>
      <c r="I11" s="2">
        <v>7</v>
      </c>
      <c r="J11" s="73">
        <f t="shared" si="2"/>
        <v>-1.75</v>
      </c>
      <c r="K11" s="71">
        <v>2</v>
      </c>
      <c r="L11" s="4"/>
      <c r="M11" s="20">
        <v>3</v>
      </c>
      <c r="N11" s="4"/>
      <c r="O11" s="6">
        <f t="shared" si="3"/>
        <v>15</v>
      </c>
      <c r="P11" s="16"/>
      <c r="Q11" s="23">
        <v>4</v>
      </c>
    </row>
    <row r="12" spans="1:17" ht="37.5" customHeight="1">
      <c r="A12" s="79" t="e">
        <f>+#REF!</f>
        <v>#REF!</v>
      </c>
      <c r="B12" s="112">
        <v>8.25</v>
      </c>
      <c r="C12" s="2">
        <v>5</v>
      </c>
      <c r="D12" s="73">
        <f t="shared" si="0"/>
        <v>-3.25</v>
      </c>
      <c r="E12" s="71">
        <v>3</v>
      </c>
      <c r="F12" s="2">
        <v>5</v>
      </c>
      <c r="G12" s="73">
        <f t="shared" si="1"/>
        <v>-3.25</v>
      </c>
      <c r="H12" s="113">
        <v>2</v>
      </c>
      <c r="I12" s="2">
        <v>12</v>
      </c>
      <c r="J12" s="73">
        <f t="shared" si="2"/>
        <v>3.75</v>
      </c>
      <c r="K12" s="71">
        <v>10</v>
      </c>
      <c r="L12" s="4"/>
      <c r="M12" s="20"/>
      <c r="N12" s="4"/>
      <c r="O12" s="6">
        <f t="shared" si="3"/>
        <v>15</v>
      </c>
      <c r="P12" s="16"/>
      <c r="Q12" s="24">
        <v>5</v>
      </c>
    </row>
    <row r="13" spans="1:17" ht="37.5" customHeight="1">
      <c r="A13" s="79" t="e">
        <f>+#REF!</f>
        <v>#REF!</v>
      </c>
      <c r="B13" s="112">
        <v>5</v>
      </c>
      <c r="C13" s="2">
        <v>9</v>
      </c>
      <c r="D13" s="73">
        <f t="shared" si="0"/>
        <v>4</v>
      </c>
      <c r="E13" s="71">
        <v>9</v>
      </c>
      <c r="F13" s="2">
        <v>3</v>
      </c>
      <c r="G13" s="73">
        <f t="shared" si="1"/>
        <v>-2</v>
      </c>
      <c r="H13" s="71">
        <v>4</v>
      </c>
      <c r="I13" s="2">
        <v>1</v>
      </c>
      <c r="J13" s="73">
        <f t="shared" si="2"/>
        <v>-4</v>
      </c>
      <c r="K13" s="71">
        <v>1</v>
      </c>
      <c r="L13" s="4"/>
      <c r="M13" s="20">
        <v>2</v>
      </c>
      <c r="N13" s="4"/>
      <c r="O13" s="6">
        <f t="shared" si="3"/>
        <v>16</v>
      </c>
      <c r="P13" s="16"/>
      <c r="Q13" s="24">
        <v>6</v>
      </c>
    </row>
    <row r="14" spans="1:17" ht="37.5" customHeight="1">
      <c r="A14" s="79" t="e">
        <f>+#REF!</f>
        <v>#REF!</v>
      </c>
      <c r="B14" s="112">
        <v>4</v>
      </c>
      <c r="C14" s="2">
        <v>3</v>
      </c>
      <c r="D14" s="73">
        <f t="shared" si="0"/>
        <v>-1</v>
      </c>
      <c r="E14" s="71">
        <v>5</v>
      </c>
      <c r="F14" s="2">
        <v>6</v>
      </c>
      <c r="G14" s="73">
        <f t="shared" si="1"/>
        <v>2</v>
      </c>
      <c r="H14" s="71">
        <v>7</v>
      </c>
      <c r="I14" s="2">
        <v>6</v>
      </c>
      <c r="J14" s="73">
        <f t="shared" si="2"/>
        <v>2</v>
      </c>
      <c r="K14" s="71">
        <v>9</v>
      </c>
      <c r="L14" s="4"/>
      <c r="M14" s="20"/>
      <c r="N14" s="4"/>
      <c r="O14" s="6">
        <f t="shared" si="3"/>
        <v>21</v>
      </c>
      <c r="P14" s="16"/>
      <c r="Q14" s="24">
        <v>7</v>
      </c>
    </row>
    <row r="15" spans="1:17" ht="37.5" customHeight="1">
      <c r="A15" s="79" t="e">
        <f>+#REF!</f>
        <v>#REF!</v>
      </c>
      <c r="B15" s="112">
        <v>1</v>
      </c>
      <c r="C15" s="2">
        <v>2</v>
      </c>
      <c r="D15" s="73">
        <f t="shared" si="0"/>
        <v>1</v>
      </c>
      <c r="E15" s="71">
        <v>6</v>
      </c>
      <c r="F15" s="2">
        <v>4</v>
      </c>
      <c r="G15" s="73">
        <f t="shared" si="1"/>
        <v>3</v>
      </c>
      <c r="H15" s="71">
        <v>8</v>
      </c>
      <c r="I15" s="2">
        <v>3</v>
      </c>
      <c r="J15" s="73">
        <f t="shared" si="2"/>
        <v>2</v>
      </c>
      <c r="K15" s="71">
        <v>8</v>
      </c>
      <c r="L15" s="4"/>
      <c r="M15" s="20"/>
      <c r="N15" s="4"/>
      <c r="O15" s="6">
        <f t="shared" si="3"/>
        <v>22</v>
      </c>
      <c r="P15" s="16"/>
      <c r="Q15" s="24">
        <v>8</v>
      </c>
    </row>
    <row r="16" spans="1:17" ht="37.5" customHeight="1">
      <c r="A16" s="79" t="e">
        <f>+#REF!</f>
        <v>#REF!</v>
      </c>
      <c r="B16" s="112">
        <v>7.75</v>
      </c>
      <c r="C16" s="2">
        <v>10</v>
      </c>
      <c r="D16" s="73">
        <f t="shared" si="0"/>
        <v>2.25</v>
      </c>
      <c r="E16" s="71">
        <v>8</v>
      </c>
      <c r="F16" s="2">
        <v>7</v>
      </c>
      <c r="G16" s="73">
        <f t="shared" si="1"/>
        <v>-0.75</v>
      </c>
      <c r="H16" s="71">
        <v>6</v>
      </c>
      <c r="I16" s="2">
        <v>8</v>
      </c>
      <c r="J16" s="73">
        <f t="shared" si="2"/>
        <v>0.25</v>
      </c>
      <c r="K16" s="71">
        <v>6</v>
      </c>
      <c r="L16" s="4"/>
      <c r="M16" s="20">
        <v>3</v>
      </c>
      <c r="N16" s="4"/>
      <c r="O16" s="6">
        <f t="shared" si="3"/>
        <v>23</v>
      </c>
      <c r="P16" s="16"/>
      <c r="Q16" s="24">
        <v>9</v>
      </c>
    </row>
    <row r="17" spans="1:17" ht="37.5" customHeight="1">
      <c r="A17" s="79" t="e">
        <f>+#REF!</f>
        <v>#REF!</v>
      </c>
      <c r="B17" s="112">
        <v>2</v>
      </c>
      <c r="C17" s="2">
        <v>7</v>
      </c>
      <c r="D17" s="73">
        <f t="shared" si="0"/>
        <v>5</v>
      </c>
      <c r="E17" s="71">
        <v>10</v>
      </c>
      <c r="F17" s="2">
        <v>12</v>
      </c>
      <c r="G17" s="73">
        <f t="shared" si="1"/>
        <v>10</v>
      </c>
      <c r="H17" s="71">
        <v>11</v>
      </c>
      <c r="I17" s="2">
        <v>2</v>
      </c>
      <c r="J17" s="73">
        <f t="shared" si="2"/>
        <v>0</v>
      </c>
      <c r="K17" s="71">
        <v>5</v>
      </c>
      <c r="L17" s="4"/>
      <c r="M17" s="20">
        <v>1</v>
      </c>
      <c r="N17" s="4"/>
      <c r="O17" s="6">
        <f t="shared" si="3"/>
        <v>27</v>
      </c>
      <c r="P17" s="16"/>
      <c r="Q17" s="24">
        <v>10</v>
      </c>
    </row>
    <row r="18" spans="1:17" ht="37.5" customHeight="1" thickBot="1">
      <c r="A18" s="80" t="e">
        <f>+#REF!</f>
        <v>#REF!</v>
      </c>
      <c r="B18" s="115">
        <v>7.75</v>
      </c>
      <c r="C18" s="17">
        <v>14</v>
      </c>
      <c r="D18" s="116">
        <f t="shared" si="0"/>
        <v>6.25</v>
      </c>
      <c r="E18" s="78">
        <v>11</v>
      </c>
      <c r="F18" s="17">
        <v>14</v>
      </c>
      <c r="G18" s="116">
        <f t="shared" si="1"/>
        <v>6.25</v>
      </c>
      <c r="H18" s="78">
        <v>10</v>
      </c>
      <c r="I18" s="17">
        <v>14</v>
      </c>
      <c r="J18" s="116">
        <f t="shared" si="2"/>
        <v>6.25</v>
      </c>
      <c r="K18" s="78">
        <v>11</v>
      </c>
      <c r="L18" s="18"/>
      <c r="M18" s="21"/>
      <c r="N18" s="18"/>
      <c r="O18" s="17">
        <f t="shared" si="3"/>
        <v>32</v>
      </c>
      <c r="P18" s="19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11:A18 A8:A10" name="Range 1_1_1_1"/>
    <protectedRange sqref="C1:D3 F7:G7 C6:D7 I7:J7" name="Range7_1_1_1"/>
    <protectedRange sqref="I1:J6" name="Range7_1_2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5.75" customHeight="1">
      <c r="A2" s="180" t="s">
        <v>129</v>
      </c>
      <c r="B2" s="167"/>
      <c r="C2" s="173">
        <v>38233</v>
      </c>
      <c r="D2" s="169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 customHeight="1">
      <c r="A3" s="180"/>
      <c r="B3" s="167"/>
      <c r="C3" s="167"/>
      <c r="D3" s="169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5.75" customHeight="1">
      <c r="A4" s="180"/>
      <c r="B4" s="167"/>
      <c r="C4" s="167"/>
      <c r="D4" s="170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10</v>
      </c>
      <c r="B8" s="6">
        <v>1</v>
      </c>
      <c r="C8" s="6">
        <v>1</v>
      </c>
      <c r="D8" s="2">
        <v>3</v>
      </c>
      <c r="E8" s="2">
        <v>3</v>
      </c>
      <c r="F8" s="2">
        <v>1</v>
      </c>
      <c r="G8" s="2">
        <v>1</v>
      </c>
      <c r="H8" s="4"/>
      <c r="I8" s="20"/>
      <c r="J8" s="4"/>
      <c r="K8" s="6">
        <f aca="true" t="shared" si="0" ref="K8:K18">SUM(C8+E8+G8+I8)</f>
        <v>5</v>
      </c>
      <c r="L8" s="16"/>
      <c r="M8" s="24">
        <v>1</v>
      </c>
    </row>
    <row r="9" spans="1:13" ht="37.5" customHeight="1">
      <c r="A9" s="68" t="s">
        <v>43</v>
      </c>
      <c r="B9" s="6">
        <v>2</v>
      </c>
      <c r="C9" s="6">
        <v>2</v>
      </c>
      <c r="D9" s="2">
        <v>1</v>
      </c>
      <c r="E9" s="2">
        <v>1</v>
      </c>
      <c r="F9" s="2">
        <v>3</v>
      </c>
      <c r="G9" s="2">
        <v>3</v>
      </c>
      <c r="H9" s="4"/>
      <c r="I9" s="20"/>
      <c r="J9" s="4"/>
      <c r="K9" s="6">
        <f t="shared" si="0"/>
        <v>6</v>
      </c>
      <c r="L9" s="16"/>
      <c r="M9" s="24">
        <v>2</v>
      </c>
    </row>
    <row r="10" spans="1:13" ht="37.5" customHeight="1">
      <c r="A10" s="68" t="s">
        <v>49</v>
      </c>
      <c r="B10" s="2">
        <v>3</v>
      </c>
      <c r="C10" s="2">
        <v>3</v>
      </c>
      <c r="D10" s="2">
        <v>2</v>
      </c>
      <c r="E10" s="2">
        <v>2</v>
      </c>
      <c r="F10" s="2">
        <v>4</v>
      </c>
      <c r="G10" s="2">
        <v>4</v>
      </c>
      <c r="H10" s="4"/>
      <c r="I10" s="20">
        <v>1</v>
      </c>
      <c r="J10" s="4"/>
      <c r="K10" s="6">
        <f t="shared" si="0"/>
        <v>10</v>
      </c>
      <c r="L10" s="16"/>
      <c r="M10" s="24">
        <v>3</v>
      </c>
    </row>
    <row r="11" spans="1:13" ht="37.5" customHeight="1">
      <c r="A11" s="68" t="s">
        <v>47</v>
      </c>
      <c r="B11" s="6">
        <v>6</v>
      </c>
      <c r="C11" s="6">
        <v>6</v>
      </c>
      <c r="D11" s="6">
        <v>6</v>
      </c>
      <c r="E11" s="6">
        <v>6</v>
      </c>
      <c r="F11" s="2">
        <v>5</v>
      </c>
      <c r="G11" s="2">
        <v>5</v>
      </c>
      <c r="H11" s="4"/>
      <c r="I11" s="20">
        <v>2</v>
      </c>
      <c r="J11" s="4"/>
      <c r="K11" s="6">
        <f t="shared" si="0"/>
        <v>19</v>
      </c>
      <c r="L11" s="16"/>
      <c r="M11" s="23">
        <v>4</v>
      </c>
    </row>
    <row r="12" spans="1:13" ht="37.5" customHeight="1">
      <c r="A12" s="68" t="s">
        <v>42</v>
      </c>
      <c r="B12" s="2">
        <v>4</v>
      </c>
      <c r="C12" s="2">
        <v>4</v>
      </c>
      <c r="D12" s="2">
        <v>4</v>
      </c>
      <c r="E12" s="2">
        <v>4</v>
      </c>
      <c r="F12" s="2" t="s">
        <v>118</v>
      </c>
      <c r="G12" s="2">
        <v>12</v>
      </c>
      <c r="H12" s="4"/>
      <c r="I12" s="20"/>
      <c r="J12" s="4"/>
      <c r="K12" s="6">
        <f t="shared" si="0"/>
        <v>20</v>
      </c>
      <c r="L12" s="16"/>
      <c r="M12" s="24">
        <v>5</v>
      </c>
    </row>
    <row r="13" spans="1:13" ht="37.5" customHeight="1">
      <c r="A13" s="68" t="s">
        <v>11</v>
      </c>
      <c r="B13" s="2">
        <v>7</v>
      </c>
      <c r="C13" s="2">
        <v>7</v>
      </c>
      <c r="D13" s="2">
        <v>9</v>
      </c>
      <c r="E13" s="2">
        <v>9</v>
      </c>
      <c r="F13" s="2">
        <v>2</v>
      </c>
      <c r="G13" s="2">
        <v>2</v>
      </c>
      <c r="H13" s="4"/>
      <c r="I13" s="20">
        <v>4</v>
      </c>
      <c r="J13" s="4"/>
      <c r="K13" s="6">
        <f t="shared" si="0"/>
        <v>22</v>
      </c>
      <c r="L13" s="125"/>
      <c r="M13" s="24">
        <v>6</v>
      </c>
    </row>
    <row r="14" spans="1:13" ht="37.5" customHeight="1">
      <c r="A14" s="68" t="s">
        <v>9</v>
      </c>
      <c r="B14" s="2">
        <v>8</v>
      </c>
      <c r="C14" s="2">
        <v>8</v>
      </c>
      <c r="D14" s="2">
        <v>8</v>
      </c>
      <c r="E14" s="2">
        <v>8</v>
      </c>
      <c r="F14" s="2">
        <v>6</v>
      </c>
      <c r="G14" s="2">
        <v>6</v>
      </c>
      <c r="H14" s="9"/>
      <c r="I14" s="20"/>
      <c r="J14" s="9"/>
      <c r="K14" s="6">
        <f t="shared" si="0"/>
        <v>22</v>
      </c>
      <c r="L14" s="133"/>
      <c r="M14" s="24">
        <v>7</v>
      </c>
    </row>
    <row r="15" spans="1:13" ht="37.5" customHeight="1">
      <c r="A15" s="68" t="s">
        <v>21</v>
      </c>
      <c r="B15" s="2">
        <v>5</v>
      </c>
      <c r="C15" s="2">
        <v>5</v>
      </c>
      <c r="D15" s="2">
        <v>5</v>
      </c>
      <c r="E15" s="2">
        <v>5</v>
      </c>
      <c r="F15" s="2" t="s">
        <v>56</v>
      </c>
      <c r="G15" s="2">
        <v>14</v>
      </c>
      <c r="H15" s="9"/>
      <c r="I15" s="20">
        <v>3</v>
      </c>
      <c r="J15" s="9"/>
      <c r="K15" s="6">
        <f t="shared" si="0"/>
        <v>27</v>
      </c>
      <c r="L15" s="133"/>
      <c r="M15" s="24">
        <v>8</v>
      </c>
    </row>
    <row r="16" spans="1:13" ht="37.5" customHeight="1">
      <c r="A16" s="68" t="s">
        <v>45</v>
      </c>
      <c r="B16" s="2">
        <v>9</v>
      </c>
      <c r="C16" s="2">
        <v>9</v>
      </c>
      <c r="D16" s="2">
        <v>7</v>
      </c>
      <c r="E16" s="2">
        <v>7</v>
      </c>
      <c r="F16" s="2" t="s">
        <v>56</v>
      </c>
      <c r="G16" s="2">
        <v>14</v>
      </c>
      <c r="H16" s="117"/>
      <c r="I16" s="130"/>
      <c r="J16" s="117"/>
      <c r="K16" s="117">
        <f t="shared" si="0"/>
        <v>30</v>
      </c>
      <c r="L16" s="125"/>
      <c r="M16" s="131">
        <v>9</v>
      </c>
    </row>
    <row r="17" spans="1:13" ht="37.5" customHeight="1">
      <c r="A17" s="79" t="s">
        <v>46</v>
      </c>
      <c r="B17" s="2" t="s">
        <v>56</v>
      </c>
      <c r="C17" s="2">
        <v>14</v>
      </c>
      <c r="D17" s="2" t="s">
        <v>56</v>
      </c>
      <c r="E17" s="2">
        <v>14</v>
      </c>
      <c r="F17" s="2" t="s">
        <v>56</v>
      </c>
      <c r="G17" s="2">
        <v>14</v>
      </c>
      <c r="H17" s="117"/>
      <c r="I17" s="20"/>
      <c r="J17" s="117"/>
      <c r="K17" s="2">
        <f t="shared" si="0"/>
        <v>42</v>
      </c>
      <c r="L17" s="134"/>
      <c r="M17" s="24">
        <v>11</v>
      </c>
    </row>
    <row r="18" spans="1:13" ht="37.5" customHeight="1" thickBot="1">
      <c r="A18" s="80" t="s">
        <v>12</v>
      </c>
      <c r="B18" s="17" t="s">
        <v>56</v>
      </c>
      <c r="C18" s="17">
        <v>14</v>
      </c>
      <c r="D18" s="17" t="s">
        <v>56</v>
      </c>
      <c r="E18" s="17">
        <v>14</v>
      </c>
      <c r="F18" s="17" t="s">
        <v>56</v>
      </c>
      <c r="G18" s="17">
        <v>14</v>
      </c>
      <c r="H18" s="127"/>
      <c r="I18" s="21"/>
      <c r="J18" s="127"/>
      <c r="K18" s="17">
        <f t="shared" si="0"/>
        <v>42</v>
      </c>
      <c r="L18" s="138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8:A18" name="Range 1_1_1"/>
    <protectedRange sqref="C1:C3 D7 B6:B7 F7" name="Range7_1_1"/>
    <protectedRange sqref="F1:F6" name="Range7_1_2"/>
  </protectedRanges>
  <mergeCells count="11">
    <mergeCell ref="B20:M20"/>
    <mergeCell ref="A1:B1"/>
    <mergeCell ref="F6:G6"/>
    <mergeCell ref="D1:D4"/>
    <mergeCell ref="E1:M1"/>
    <mergeCell ref="C2:C4"/>
    <mergeCell ref="E2:M2"/>
    <mergeCell ref="E3:M4"/>
    <mergeCell ref="A2:B4"/>
    <mergeCell ref="B6:C6"/>
    <mergeCell ref="D6:E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A2" sqref="A2:B4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4" width="14.421875" style="0" customWidth="1"/>
    <col min="5" max="5" width="9.57421875" style="0" customWidth="1"/>
    <col min="6" max="7" width="14.421875" style="0" customWidth="1"/>
    <col min="8" max="8" width="9.57421875" style="0" customWidth="1"/>
    <col min="9" max="10" width="14.421875" style="0" customWidth="1"/>
    <col min="11" max="11" width="9.57421875" style="0" customWidth="1"/>
    <col min="12" max="12" width="3.7109375" style="0" customWidth="1"/>
    <col min="13" max="13" width="10.8515625" style="0" customWidth="1"/>
    <col min="14" max="14" width="3.57421875" style="0" customWidth="1"/>
    <col min="15" max="15" width="9.57421875" style="0" customWidth="1"/>
    <col min="16" max="16" width="3.140625" style="0" customWidth="1"/>
    <col min="17" max="17" width="14.00390625" style="0" customWidth="1"/>
  </cols>
  <sheetData>
    <row r="1" spans="1:17" ht="15.75" customHeight="1">
      <c r="A1" s="165" t="s">
        <v>0</v>
      </c>
      <c r="B1" s="166"/>
      <c r="C1" s="187" t="s">
        <v>1</v>
      </c>
      <c r="D1" s="188"/>
      <c r="E1" s="1"/>
      <c r="F1" s="168" t="s">
        <v>2</v>
      </c>
      <c r="G1" s="147" t="s">
        <v>61</v>
      </c>
      <c r="H1" s="147"/>
      <c r="I1" s="147"/>
      <c r="J1" s="147"/>
      <c r="K1" s="147"/>
      <c r="L1" s="147"/>
      <c r="M1" s="147"/>
      <c r="N1" s="147"/>
      <c r="O1" s="147"/>
      <c r="P1" s="147"/>
      <c r="Q1" s="148"/>
    </row>
    <row r="2" spans="1:17" ht="15.75" customHeight="1">
      <c r="A2" s="180" t="str">
        <f>+'Nov-Srcatch'!A2:A4</f>
        <v>November Team Race</v>
      </c>
      <c r="B2" s="167"/>
      <c r="C2" s="173">
        <f>+'Nov-Srcatch'!C2:C4</f>
        <v>37925</v>
      </c>
      <c r="D2" s="173"/>
      <c r="E2" s="3"/>
      <c r="F2" s="16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5.75" customHeight="1">
      <c r="A3" s="180"/>
      <c r="B3" s="167"/>
      <c r="C3" s="173"/>
      <c r="D3" s="173"/>
      <c r="E3" s="3"/>
      <c r="F3" s="16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80"/>
      <c r="B4" s="167"/>
      <c r="C4" s="173"/>
      <c r="D4" s="173"/>
      <c r="E4" s="5"/>
      <c r="F4" s="17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50"/>
    </row>
    <row r="5" spans="1:17" ht="9.75" customHeight="1">
      <c r="A5" s="7"/>
      <c r="B5" s="8"/>
      <c r="C5" s="4"/>
      <c r="D5" s="4"/>
      <c r="E5" s="4"/>
      <c r="F5" s="4"/>
      <c r="G5" s="4"/>
      <c r="H5" s="9"/>
      <c r="I5" s="4"/>
      <c r="J5" s="4"/>
      <c r="K5" s="4"/>
      <c r="L5" s="4"/>
      <c r="M5" s="4"/>
      <c r="N5" s="4"/>
      <c r="O5" s="4"/>
      <c r="P5" s="4"/>
      <c r="Q5" s="10"/>
    </row>
    <row r="6" spans="1:17" ht="23.25">
      <c r="A6" s="11"/>
      <c r="B6" s="8"/>
      <c r="C6" s="167" t="s">
        <v>3</v>
      </c>
      <c r="D6" s="167"/>
      <c r="E6" s="167"/>
      <c r="F6" s="167" t="s">
        <v>4</v>
      </c>
      <c r="G6" s="167"/>
      <c r="H6" s="167"/>
      <c r="I6" s="167" t="s">
        <v>5</v>
      </c>
      <c r="J6" s="167"/>
      <c r="K6" s="167"/>
      <c r="L6" s="4"/>
      <c r="M6" s="4"/>
      <c r="N6" s="12"/>
      <c r="O6" s="13"/>
      <c r="P6" s="13"/>
      <c r="Q6" s="14"/>
    </row>
    <row r="7" spans="1:17" ht="63.75" customHeight="1">
      <c r="A7" s="67" t="s">
        <v>6</v>
      </c>
      <c r="B7" s="2" t="s">
        <v>76</v>
      </c>
      <c r="C7" s="2" t="s">
        <v>54</v>
      </c>
      <c r="D7" s="2" t="s">
        <v>55</v>
      </c>
      <c r="E7" s="2" t="s">
        <v>8</v>
      </c>
      <c r="F7" s="2" t="s">
        <v>54</v>
      </c>
      <c r="G7" s="2" t="s">
        <v>55</v>
      </c>
      <c r="H7" s="2" t="s">
        <v>8</v>
      </c>
      <c r="I7" s="2" t="s">
        <v>54</v>
      </c>
      <c r="J7" s="2" t="s">
        <v>55</v>
      </c>
      <c r="K7" s="2" t="s">
        <v>8</v>
      </c>
      <c r="L7" s="4"/>
      <c r="M7" s="2" t="s">
        <v>24</v>
      </c>
      <c r="N7" s="12"/>
      <c r="O7" s="2" t="s">
        <v>8</v>
      </c>
      <c r="P7" s="4"/>
      <c r="Q7" s="15" t="s">
        <v>7</v>
      </c>
    </row>
    <row r="8" spans="1:17" ht="37.5" customHeight="1">
      <c r="A8" s="79" t="e">
        <f>+#REF!</f>
        <v>#REF!</v>
      </c>
      <c r="B8" s="83">
        <v>9</v>
      </c>
      <c r="C8" s="2">
        <v>4</v>
      </c>
      <c r="D8" s="73">
        <f aca="true" t="shared" si="0" ref="D8:D18">SUM(C8-B8)</f>
        <v>-5</v>
      </c>
      <c r="E8" s="71">
        <v>2</v>
      </c>
      <c r="F8" s="2">
        <v>7</v>
      </c>
      <c r="G8" s="73">
        <f aca="true" t="shared" si="1" ref="G8:G18">SUM(F8-B8)</f>
        <v>-2</v>
      </c>
      <c r="H8" s="71">
        <v>1</v>
      </c>
      <c r="I8" s="72"/>
      <c r="J8" s="74">
        <f aca="true" t="shared" si="2" ref="J8:J18">SUM(I8-B8)</f>
        <v>-9</v>
      </c>
      <c r="K8" s="2"/>
      <c r="L8" s="4"/>
      <c r="M8" s="20"/>
      <c r="N8" s="4"/>
      <c r="O8" s="6">
        <f aca="true" t="shared" si="3" ref="O8:O18">SUM(E8+H8+K8+M8)</f>
        <v>3</v>
      </c>
      <c r="P8" s="16"/>
      <c r="Q8" s="24">
        <v>1</v>
      </c>
    </row>
    <row r="9" spans="1:17" ht="37.5" customHeight="1">
      <c r="A9" s="79" t="e">
        <f>+#REF!</f>
        <v>#REF!</v>
      </c>
      <c r="B9" s="83">
        <v>10</v>
      </c>
      <c r="C9" s="6">
        <v>8</v>
      </c>
      <c r="D9" s="73">
        <f t="shared" si="0"/>
        <v>-2</v>
      </c>
      <c r="E9" s="71">
        <v>3</v>
      </c>
      <c r="F9" s="2">
        <v>8</v>
      </c>
      <c r="G9" s="73">
        <f t="shared" si="1"/>
        <v>-2</v>
      </c>
      <c r="H9" s="71">
        <v>2</v>
      </c>
      <c r="I9" s="72"/>
      <c r="J9" s="74">
        <f t="shared" si="2"/>
        <v>-10</v>
      </c>
      <c r="K9" s="2"/>
      <c r="L9" s="4"/>
      <c r="M9" s="20"/>
      <c r="N9" s="4"/>
      <c r="O9" s="6">
        <f t="shared" si="3"/>
        <v>5</v>
      </c>
      <c r="P9" s="16"/>
      <c r="Q9" s="24">
        <v>2</v>
      </c>
    </row>
    <row r="10" spans="1:17" ht="37.5" customHeight="1">
      <c r="A10" s="79" t="e">
        <f>+#REF!</f>
        <v>#REF!</v>
      </c>
      <c r="B10" s="83">
        <v>8</v>
      </c>
      <c r="C10" s="6">
        <v>3</v>
      </c>
      <c r="D10" s="73">
        <f t="shared" si="0"/>
        <v>-5</v>
      </c>
      <c r="E10" s="71">
        <v>1</v>
      </c>
      <c r="F10" s="6">
        <v>9</v>
      </c>
      <c r="G10" s="73">
        <f t="shared" si="1"/>
        <v>1</v>
      </c>
      <c r="H10" s="71">
        <v>7</v>
      </c>
      <c r="I10" s="72"/>
      <c r="J10" s="74">
        <f t="shared" si="2"/>
        <v>-8</v>
      </c>
      <c r="K10" s="2"/>
      <c r="L10" s="4"/>
      <c r="M10" s="20"/>
      <c r="N10" s="4"/>
      <c r="O10" s="6">
        <f t="shared" si="3"/>
        <v>8</v>
      </c>
      <c r="P10" s="16"/>
      <c r="Q10" s="24">
        <v>3</v>
      </c>
    </row>
    <row r="11" spans="1:17" ht="37.5" customHeight="1">
      <c r="A11" s="79" t="e">
        <f>+#REF!</f>
        <v>#REF!</v>
      </c>
      <c r="B11" s="83">
        <v>4</v>
      </c>
      <c r="C11" s="6">
        <v>6</v>
      </c>
      <c r="D11" s="73">
        <f t="shared" si="0"/>
        <v>2</v>
      </c>
      <c r="E11" s="77">
        <v>6</v>
      </c>
      <c r="F11" s="2">
        <v>3</v>
      </c>
      <c r="G11" s="73">
        <f t="shared" si="1"/>
        <v>-1</v>
      </c>
      <c r="H11" s="71">
        <v>4</v>
      </c>
      <c r="I11" s="72"/>
      <c r="J11" s="74">
        <f t="shared" si="2"/>
        <v>-4</v>
      </c>
      <c r="K11" s="2"/>
      <c r="L11" s="4"/>
      <c r="M11" s="20"/>
      <c r="N11" s="4"/>
      <c r="O11" s="6">
        <f t="shared" si="3"/>
        <v>10</v>
      </c>
      <c r="P11" s="16"/>
      <c r="Q11" s="23">
        <v>4</v>
      </c>
    </row>
    <row r="12" spans="1:17" ht="37.5" customHeight="1">
      <c r="A12" s="79" t="e">
        <f>+#REF!</f>
        <v>#REF!</v>
      </c>
      <c r="B12" s="83">
        <v>1</v>
      </c>
      <c r="C12" s="2">
        <v>1</v>
      </c>
      <c r="D12" s="73">
        <f t="shared" si="0"/>
        <v>0</v>
      </c>
      <c r="E12" s="71">
        <v>5</v>
      </c>
      <c r="F12" s="2">
        <v>2</v>
      </c>
      <c r="G12" s="73">
        <f t="shared" si="1"/>
        <v>1</v>
      </c>
      <c r="H12" s="71">
        <v>6</v>
      </c>
      <c r="I12" s="72"/>
      <c r="J12" s="74">
        <f t="shared" si="2"/>
        <v>-1</v>
      </c>
      <c r="K12" s="2"/>
      <c r="L12" s="4"/>
      <c r="M12" s="20"/>
      <c r="N12" s="4"/>
      <c r="O12" s="6">
        <f t="shared" si="3"/>
        <v>11</v>
      </c>
      <c r="P12" s="16"/>
      <c r="Q12" s="24">
        <v>5</v>
      </c>
    </row>
    <row r="13" spans="1:17" ht="37.5" customHeight="1">
      <c r="A13" s="79" t="e">
        <f>+#REF!</f>
        <v>#REF!</v>
      </c>
      <c r="B13" s="83">
        <v>2</v>
      </c>
      <c r="C13" s="2">
        <v>5</v>
      </c>
      <c r="D13" s="73">
        <f t="shared" si="0"/>
        <v>3</v>
      </c>
      <c r="E13" s="71">
        <v>9</v>
      </c>
      <c r="F13" s="2">
        <v>1</v>
      </c>
      <c r="G13" s="73">
        <f t="shared" si="1"/>
        <v>-1</v>
      </c>
      <c r="H13" s="81">
        <v>3</v>
      </c>
      <c r="I13" s="72"/>
      <c r="J13" s="74">
        <f t="shared" si="2"/>
        <v>-2</v>
      </c>
      <c r="K13" s="2"/>
      <c r="L13" s="4"/>
      <c r="M13" s="20"/>
      <c r="N13" s="4"/>
      <c r="O13" s="6">
        <f t="shared" si="3"/>
        <v>12</v>
      </c>
      <c r="P13" s="16"/>
      <c r="Q13" s="24">
        <v>6</v>
      </c>
    </row>
    <row r="14" spans="1:17" ht="37.5" customHeight="1">
      <c r="A14" s="79" t="e">
        <f>+#REF!</f>
        <v>#REF!</v>
      </c>
      <c r="B14" s="83">
        <v>3</v>
      </c>
      <c r="C14" s="2">
        <v>2</v>
      </c>
      <c r="D14" s="73">
        <f t="shared" si="0"/>
        <v>-1</v>
      </c>
      <c r="E14" s="81">
        <v>4</v>
      </c>
      <c r="F14" s="2">
        <v>5</v>
      </c>
      <c r="G14" s="73">
        <f t="shared" si="1"/>
        <v>2</v>
      </c>
      <c r="H14" s="71">
        <v>8</v>
      </c>
      <c r="I14" s="72"/>
      <c r="J14" s="74">
        <f t="shared" si="2"/>
        <v>-3</v>
      </c>
      <c r="K14" s="2"/>
      <c r="L14" s="4"/>
      <c r="M14" s="20"/>
      <c r="N14" s="4"/>
      <c r="O14" s="6">
        <f t="shared" si="3"/>
        <v>12</v>
      </c>
      <c r="P14" s="16"/>
      <c r="Q14" s="24">
        <v>7</v>
      </c>
    </row>
    <row r="15" spans="1:17" ht="37.5" customHeight="1">
      <c r="A15" s="79" t="e">
        <f>+#REF!</f>
        <v>#REF!</v>
      </c>
      <c r="B15" s="83">
        <v>5</v>
      </c>
      <c r="C15" s="2">
        <v>7</v>
      </c>
      <c r="D15" s="73">
        <f t="shared" si="0"/>
        <v>2</v>
      </c>
      <c r="E15" s="71">
        <v>7</v>
      </c>
      <c r="F15" s="2">
        <v>4</v>
      </c>
      <c r="G15" s="73">
        <f t="shared" si="1"/>
        <v>-1</v>
      </c>
      <c r="H15" s="81">
        <v>5</v>
      </c>
      <c r="I15" s="72"/>
      <c r="J15" s="74">
        <f t="shared" si="2"/>
        <v>-5</v>
      </c>
      <c r="K15" s="2"/>
      <c r="L15" s="4"/>
      <c r="M15" s="20"/>
      <c r="N15" s="4"/>
      <c r="O15" s="6">
        <f t="shared" si="3"/>
        <v>12</v>
      </c>
      <c r="P15" s="16"/>
      <c r="Q15" s="24">
        <v>8</v>
      </c>
    </row>
    <row r="16" spans="1:17" ht="37.5" customHeight="1">
      <c r="A16" s="79" t="e">
        <f>+#REF!</f>
        <v>#REF!</v>
      </c>
      <c r="B16" s="83">
        <v>6</v>
      </c>
      <c r="C16" s="2">
        <v>10</v>
      </c>
      <c r="D16" s="73">
        <f t="shared" si="0"/>
        <v>4</v>
      </c>
      <c r="E16" s="71">
        <v>10</v>
      </c>
      <c r="F16" s="2">
        <v>6</v>
      </c>
      <c r="G16" s="73">
        <f t="shared" si="1"/>
        <v>0</v>
      </c>
      <c r="H16" s="71">
        <v>9</v>
      </c>
      <c r="I16" s="72"/>
      <c r="J16" s="74">
        <f t="shared" si="2"/>
        <v>-6</v>
      </c>
      <c r="K16" s="2"/>
      <c r="L16" s="4"/>
      <c r="M16" s="20"/>
      <c r="N16" s="4"/>
      <c r="O16" s="6">
        <f t="shared" si="3"/>
        <v>19</v>
      </c>
      <c r="P16" s="16"/>
      <c r="Q16" s="24">
        <v>9</v>
      </c>
    </row>
    <row r="17" spans="1:17" ht="37.5" customHeight="1">
      <c r="A17" s="79" t="e">
        <f>+#REF!</f>
        <v>#REF!</v>
      </c>
      <c r="B17" s="83">
        <v>7</v>
      </c>
      <c r="C17" s="2">
        <v>9</v>
      </c>
      <c r="D17" s="73">
        <f t="shared" si="0"/>
        <v>2</v>
      </c>
      <c r="E17" s="71">
        <v>8</v>
      </c>
      <c r="F17" s="2" t="s">
        <v>57</v>
      </c>
      <c r="G17" s="74" t="e">
        <f t="shared" si="1"/>
        <v>#VALUE!</v>
      </c>
      <c r="H17" s="71">
        <v>12</v>
      </c>
      <c r="I17" s="72"/>
      <c r="J17" s="74">
        <f t="shared" si="2"/>
        <v>-7</v>
      </c>
      <c r="K17" s="2"/>
      <c r="L17" s="4"/>
      <c r="M17" s="20"/>
      <c r="N17" s="4"/>
      <c r="O17" s="6">
        <f t="shared" si="3"/>
        <v>20</v>
      </c>
      <c r="P17" s="16"/>
      <c r="Q17" s="24">
        <v>10</v>
      </c>
    </row>
    <row r="18" spans="1:17" ht="37.5" customHeight="1" thickBot="1">
      <c r="A18" s="80" t="e">
        <f>+#REF!</f>
        <v>#REF!</v>
      </c>
      <c r="B18" s="93">
        <v>8</v>
      </c>
      <c r="C18" s="17" t="s">
        <v>56</v>
      </c>
      <c r="D18" s="75" t="e">
        <f t="shared" si="0"/>
        <v>#VALUE!</v>
      </c>
      <c r="E18" s="78">
        <v>14</v>
      </c>
      <c r="F18" s="17" t="s">
        <v>56</v>
      </c>
      <c r="G18" s="75" t="e">
        <f t="shared" si="1"/>
        <v>#VALUE!</v>
      </c>
      <c r="H18" s="78">
        <v>14</v>
      </c>
      <c r="I18" s="70"/>
      <c r="J18" s="75">
        <f t="shared" si="2"/>
        <v>-8</v>
      </c>
      <c r="K18" s="17"/>
      <c r="L18" s="18"/>
      <c r="M18" s="21"/>
      <c r="N18" s="18"/>
      <c r="O18" s="17">
        <f t="shared" si="3"/>
        <v>28</v>
      </c>
      <c r="P18" s="19"/>
      <c r="Q18" s="22">
        <v>11</v>
      </c>
    </row>
    <row r="19" ht="8.25" customHeight="1"/>
    <row r="20" spans="2:17" ht="46.5" customHeight="1">
      <c r="B20" s="4" t="s">
        <v>22</v>
      </c>
      <c r="C20" s="164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2" ht="12.75">
      <c r="E22" s="39"/>
    </row>
    <row r="23" spans="3:5" ht="12.75">
      <c r="C23" s="38"/>
      <c r="D23" s="38"/>
      <c r="E23" s="39"/>
    </row>
    <row r="24" spans="3:5" ht="12.75">
      <c r="C24" s="38"/>
      <c r="D24" s="38"/>
      <c r="E24" s="39"/>
    </row>
    <row r="25" spans="3:5" ht="12.75">
      <c r="C25" s="38"/>
      <c r="D25" s="38"/>
      <c r="E25" s="39"/>
    </row>
    <row r="26" spans="3:5" ht="12.75">
      <c r="C26" s="38"/>
      <c r="D26" s="38"/>
      <c r="E26" s="39"/>
    </row>
    <row r="27" spans="3:5" ht="12.75">
      <c r="C27" s="38"/>
      <c r="D27" s="38"/>
      <c r="E27" s="39"/>
    </row>
  </sheetData>
  <sheetProtection/>
  <protectedRanges>
    <protectedRange sqref="A16:A18 A8:A15" name="Range 1_1_1_1"/>
    <protectedRange sqref="C1:D3 F7:G7 C6:D7 I7:J7" name="Range7_1_1_1"/>
    <protectedRange sqref="I1:J6" name="Range7_1_2_1"/>
    <protectedRange sqref="B16:B18 B8:B15" name="Range 1_1_1"/>
  </protectedRanges>
  <mergeCells count="10">
    <mergeCell ref="C20:Q20"/>
    <mergeCell ref="A2:B4"/>
    <mergeCell ref="A1:B1"/>
    <mergeCell ref="G1:Q4"/>
    <mergeCell ref="C1:D1"/>
    <mergeCell ref="C2:D4"/>
    <mergeCell ref="F1:F4"/>
    <mergeCell ref="C6:E6"/>
    <mergeCell ref="F6:H6"/>
    <mergeCell ref="I6:K6"/>
  </mergeCells>
  <printOptions horizontalCentered="1" verticalCentered="1"/>
  <pageMargins left="0.38" right="0.49" top="0.28" bottom="0.21" header="0.17" footer="0.13"/>
  <pageSetup fitToHeight="1" fitToWidth="1" horizontalDpi="300" verticalDpi="3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20.28125" style="0" customWidth="1"/>
    <col min="4" max="15" width="9.28125" style="0" customWidth="1"/>
  </cols>
  <sheetData>
    <row r="1" spans="2:17" ht="39.75" customHeight="1">
      <c r="B1" s="82" t="s">
        <v>70</v>
      </c>
      <c r="D1" s="193" t="s">
        <v>74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Q1" s="139"/>
    </row>
    <row r="2" spans="1:15" ht="29.25" customHeight="1">
      <c r="A2" s="159" t="s">
        <v>6</v>
      </c>
      <c r="B2" s="191" t="s">
        <v>75</v>
      </c>
      <c r="C2" s="161" t="s">
        <v>53</v>
      </c>
      <c r="D2" s="190" t="s">
        <v>62</v>
      </c>
      <c r="E2" s="190" t="s">
        <v>63</v>
      </c>
      <c r="F2" s="190" t="s">
        <v>64</v>
      </c>
      <c r="G2" s="189" t="s">
        <v>65</v>
      </c>
      <c r="H2" s="189" t="s">
        <v>66</v>
      </c>
      <c r="I2" s="189" t="s">
        <v>68</v>
      </c>
      <c r="J2" s="189" t="s">
        <v>67</v>
      </c>
      <c r="K2" s="189" t="s">
        <v>69</v>
      </c>
      <c r="L2" s="190" t="s">
        <v>73</v>
      </c>
      <c r="M2" s="189" t="s">
        <v>72</v>
      </c>
      <c r="N2" s="189" t="s">
        <v>70</v>
      </c>
      <c r="O2" s="192" t="s">
        <v>71</v>
      </c>
    </row>
    <row r="3" spans="1:15" ht="36.75" customHeight="1">
      <c r="A3" s="160"/>
      <c r="B3" s="191"/>
      <c r="C3" s="161"/>
      <c r="D3" s="190"/>
      <c r="E3" s="190"/>
      <c r="F3" s="190"/>
      <c r="G3" s="189"/>
      <c r="H3" s="189"/>
      <c r="I3" s="189"/>
      <c r="J3" s="189"/>
      <c r="K3" s="189"/>
      <c r="L3" s="190"/>
      <c r="M3" s="189"/>
      <c r="N3" s="189"/>
      <c r="O3" s="192"/>
    </row>
    <row r="4" spans="1:15" ht="40.5" customHeight="1">
      <c r="A4" s="20" t="s">
        <v>43</v>
      </c>
      <c r="B4" s="204">
        <v>3</v>
      </c>
      <c r="C4" s="84">
        <v>3</v>
      </c>
      <c r="D4" s="85">
        <v>3</v>
      </c>
      <c r="E4" s="85">
        <v>3</v>
      </c>
      <c r="F4" s="156">
        <v>3</v>
      </c>
      <c r="G4" s="156">
        <v>2.6</v>
      </c>
      <c r="H4" s="156">
        <v>2.9333333333333336</v>
      </c>
      <c r="I4" s="156">
        <v>3.0761904761904764</v>
      </c>
      <c r="J4" s="156">
        <v>2.701190476190476</v>
      </c>
      <c r="K4" s="156">
        <v>2.701190476190476</v>
      </c>
      <c r="L4" s="156">
        <v>2.701190476190476</v>
      </c>
      <c r="M4" s="156">
        <v>2.701190476190476</v>
      </c>
      <c r="N4" s="20">
        <v>2.7845238095238094</v>
      </c>
      <c r="O4" s="140">
        <v>2.8614468864468865</v>
      </c>
    </row>
    <row r="5" spans="1:15" ht="40.5" customHeight="1">
      <c r="A5" s="20" t="s">
        <v>47</v>
      </c>
      <c r="B5" s="204">
        <v>5</v>
      </c>
      <c r="C5" s="84">
        <v>6</v>
      </c>
      <c r="D5" s="85">
        <v>6</v>
      </c>
      <c r="E5" s="85">
        <v>6</v>
      </c>
      <c r="F5" s="156">
        <v>6.5</v>
      </c>
      <c r="G5" s="156">
        <v>5.9</v>
      </c>
      <c r="H5" s="156">
        <v>6.566666666666666</v>
      </c>
      <c r="I5" s="156">
        <v>6.70952380952381</v>
      </c>
      <c r="J5" s="156">
        <v>6.33452380952381</v>
      </c>
      <c r="K5" s="156">
        <v>6.33452380952381</v>
      </c>
      <c r="L5" s="156">
        <v>6.33452380952381</v>
      </c>
      <c r="M5" s="156">
        <v>6.33452380952381</v>
      </c>
      <c r="N5" s="20">
        <v>6.4178571428571445</v>
      </c>
      <c r="O5" s="140">
        <v>6.187087912087913</v>
      </c>
    </row>
    <row r="6" spans="1:15" ht="40.5" customHeight="1">
      <c r="A6" s="20" t="s">
        <v>9</v>
      </c>
      <c r="B6" s="204">
        <v>11</v>
      </c>
      <c r="C6" s="84">
        <v>5</v>
      </c>
      <c r="D6" s="85">
        <v>5</v>
      </c>
      <c r="E6" s="85">
        <v>5</v>
      </c>
      <c r="F6" s="156">
        <v>5</v>
      </c>
      <c r="G6" s="156">
        <v>4.6</v>
      </c>
      <c r="H6" s="156">
        <v>5.1</v>
      </c>
      <c r="I6" s="156">
        <v>4.957142857142857</v>
      </c>
      <c r="J6" s="156">
        <v>5.707142857142857</v>
      </c>
      <c r="K6" s="156">
        <v>5.151587301587302</v>
      </c>
      <c r="L6" s="156">
        <v>5.151587301587302</v>
      </c>
      <c r="M6" s="156">
        <v>5.151587301587301</v>
      </c>
      <c r="N6" s="20">
        <v>5.068253968253967</v>
      </c>
      <c r="O6" s="140">
        <v>5.529792429792429</v>
      </c>
    </row>
    <row r="7" spans="1:15" ht="40.5" customHeight="1">
      <c r="A7" s="20" t="s">
        <v>10</v>
      </c>
      <c r="B7" s="204">
        <v>2</v>
      </c>
      <c r="C7" s="84">
        <v>1</v>
      </c>
      <c r="D7" s="85">
        <v>1</v>
      </c>
      <c r="E7" s="85">
        <v>1</v>
      </c>
      <c r="F7" s="156">
        <v>1</v>
      </c>
      <c r="G7" s="156">
        <v>1.2</v>
      </c>
      <c r="H7" s="156">
        <v>1.2</v>
      </c>
      <c r="I7" s="156">
        <v>1.2</v>
      </c>
      <c r="J7" s="156">
        <v>1.325</v>
      </c>
      <c r="K7" s="156">
        <v>1.325</v>
      </c>
      <c r="L7" s="156">
        <v>1.325</v>
      </c>
      <c r="M7" s="156">
        <v>1.325</v>
      </c>
      <c r="N7" s="20">
        <v>1.325</v>
      </c>
      <c r="O7" s="140">
        <v>1.2480769230769229</v>
      </c>
    </row>
    <row r="8" spans="1:15" ht="40.5" customHeight="1">
      <c r="A8" s="20" t="s">
        <v>21</v>
      </c>
      <c r="B8" s="204">
        <v>11</v>
      </c>
      <c r="C8" s="84">
        <v>8</v>
      </c>
      <c r="D8" s="85">
        <v>8</v>
      </c>
      <c r="E8" s="85">
        <v>8</v>
      </c>
      <c r="F8" s="156">
        <v>8.75</v>
      </c>
      <c r="G8" s="156">
        <v>8.35</v>
      </c>
      <c r="H8" s="156">
        <v>7.516666666666667</v>
      </c>
      <c r="I8" s="156">
        <v>8.516666666666667</v>
      </c>
      <c r="J8" s="156">
        <v>8.266666666666667</v>
      </c>
      <c r="K8" s="156">
        <v>8.488888888888889</v>
      </c>
      <c r="L8" s="156">
        <v>8.488888888888889</v>
      </c>
      <c r="M8" s="156">
        <v>8.48888888888889</v>
      </c>
      <c r="N8" s="20">
        <v>8.48888888888889</v>
      </c>
      <c r="O8" s="140">
        <v>8.48888888888889</v>
      </c>
    </row>
    <row r="9" spans="1:15" ht="40.5" customHeight="1">
      <c r="A9" s="20" t="s">
        <v>51</v>
      </c>
      <c r="B9" s="204">
        <v>4</v>
      </c>
      <c r="C9" s="84">
        <v>4</v>
      </c>
      <c r="D9" s="85">
        <v>4</v>
      </c>
      <c r="E9" s="85">
        <v>4</v>
      </c>
      <c r="F9" s="156">
        <v>4</v>
      </c>
      <c r="G9" s="156">
        <v>4</v>
      </c>
      <c r="H9" s="156">
        <v>4.166666666666667</v>
      </c>
      <c r="I9" s="156">
        <v>4.738095238095238</v>
      </c>
      <c r="J9" s="156">
        <v>3.863095238095238</v>
      </c>
      <c r="K9" s="156">
        <v>4.0853174603174605</v>
      </c>
      <c r="L9" s="156">
        <v>4.0853174603174605</v>
      </c>
      <c r="M9" s="156">
        <v>4.085317460317461</v>
      </c>
      <c r="N9" s="20">
        <v>4.085317460317461</v>
      </c>
      <c r="O9" s="140">
        <v>4.085317460317461</v>
      </c>
    </row>
    <row r="10" spans="1:15" ht="40.5" customHeight="1">
      <c r="A10" s="20" t="s">
        <v>45</v>
      </c>
      <c r="B10" s="204">
        <v>6</v>
      </c>
      <c r="C10" s="84">
        <v>7</v>
      </c>
      <c r="D10" s="85">
        <v>7</v>
      </c>
      <c r="E10" s="85">
        <v>7</v>
      </c>
      <c r="F10" s="156">
        <v>7.75</v>
      </c>
      <c r="G10" s="156">
        <v>7.75</v>
      </c>
      <c r="H10" s="156">
        <v>7.916666666666667</v>
      </c>
      <c r="I10" s="156">
        <v>7.345238095238095</v>
      </c>
      <c r="J10" s="156">
        <v>7.470238095238095</v>
      </c>
      <c r="K10" s="156">
        <v>7.692460317460318</v>
      </c>
      <c r="L10" s="156">
        <v>7.692460317460318</v>
      </c>
      <c r="M10" s="156">
        <v>7.692460317460317</v>
      </c>
      <c r="N10" s="20">
        <v>7.609126984126984</v>
      </c>
      <c r="O10" s="140">
        <v>7.378357753357753</v>
      </c>
    </row>
    <row r="11" spans="1:15" ht="40.5" customHeight="1">
      <c r="A11" s="20" t="s">
        <v>46</v>
      </c>
      <c r="B11" s="204">
        <v>11</v>
      </c>
      <c r="C11" s="84">
        <v>10</v>
      </c>
      <c r="D11" s="85">
        <v>10</v>
      </c>
      <c r="E11" s="85">
        <v>10</v>
      </c>
      <c r="F11" s="156">
        <v>9.75</v>
      </c>
      <c r="G11" s="156">
        <v>9.55</v>
      </c>
      <c r="H11" s="156">
        <v>9.383333333333333</v>
      </c>
      <c r="I11" s="156">
        <v>8.811904761904762</v>
      </c>
      <c r="J11" s="156">
        <v>9.186904761904762</v>
      </c>
      <c r="K11" s="156">
        <v>9.409126984126983</v>
      </c>
      <c r="L11" s="156">
        <v>9.409126984126983</v>
      </c>
      <c r="M11" s="156">
        <v>9.409126984126983</v>
      </c>
      <c r="N11" s="20">
        <v>9.325793650793651</v>
      </c>
      <c r="O11" s="140">
        <v>9.63348595848596</v>
      </c>
    </row>
    <row r="12" spans="1:15" ht="40.5" customHeight="1">
      <c r="A12" s="20" t="s">
        <v>11</v>
      </c>
      <c r="B12" s="204">
        <v>11</v>
      </c>
      <c r="C12" s="84">
        <v>9</v>
      </c>
      <c r="D12" s="85">
        <v>9</v>
      </c>
      <c r="E12" s="85">
        <v>9</v>
      </c>
      <c r="F12" s="156">
        <v>8.25</v>
      </c>
      <c r="G12" s="156">
        <v>8.45</v>
      </c>
      <c r="H12" s="156">
        <v>8.616666666666667</v>
      </c>
      <c r="I12" s="156">
        <v>8.33095238095238</v>
      </c>
      <c r="J12" s="156">
        <v>8.20595238095238</v>
      </c>
      <c r="K12" s="156">
        <v>8.650396825396825</v>
      </c>
      <c r="L12" s="156">
        <v>8.650396825396825</v>
      </c>
      <c r="M12" s="156">
        <v>8.650396825396825</v>
      </c>
      <c r="N12" s="20">
        <v>8.400396825396825</v>
      </c>
      <c r="O12" s="140">
        <v>8.78501221001221</v>
      </c>
    </row>
    <row r="13" spans="1:15" ht="40.5" customHeight="1">
      <c r="A13" s="20" t="s">
        <v>49</v>
      </c>
      <c r="B13" s="204">
        <v>1</v>
      </c>
      <c r="C13" s="84">
        <v>2</v>
      </c>
      <c r="D13" s="85">
        <v>2</v>
      </c>
      <c r="E13" s="85">
        <v>2</v>
      </c>
      <c r="F13" s="156">
        <v>2</v>
      </c>
      <c r="G13" s="156">
        <v>2.8</v>
      </c>
      <c r="H13" s="156">
        <v>1.9666666666666668</v>
      </c>
      <c r="I13" s="156">
        <v>1.9666666666666668</v>
      </c>
      <c r="J13" s="156">
        <v>2.341666666666667</v>
      </c>
      <c r="K13" s="156">
        <v>2.119444444444445</v>
      </c>
      <c r="L13" s="156">
        <v>2.119444444444445</v>
      </c>
      <c r="M13" s="156">
        <v>2.1194444444444445</v>
      </c>
      <c r="N13" s="20">
        <v>2.036111111111111</v>
      </c>
      <c r="O13" s="140">
        <v>2.036111111111111</v>
      </c>
    </row>
    <row r="14" spans="1:15" ht="40.5" customHeight="1">
      <c r="A14" s="20" t="s">
        <v>12</v>
      </c>
      <c r="B14" s="204">
        <v>11</v>
      </c>
      <c r="C14" s="84">
        <v>8</v>
      </c>
      <c r="D14" s="85">
        <v>8</v>
      </c>
      <c r="E14" s="85">
        <v>8</v>
      </c>
      <c r="F14" s="156">
        <v>7.75</v>
      </c>
      <c r="G14" s="156">
        <v>8.55</v>
      </c>
      <c r="H14" s="156">
        <v>8.383333333333333</v>
      </c>
      <c r="I14" s="156">
        <v>8.097619047619046</v>
      </c>
      <c r="J14" s="156">
        <v>8.347619047619046</v>
      </c>
      <c r="K14" s="156">
        <v>7.792063492063491</v>
      </c>
      <c r="L14" s="156">
        <v>7.792063492063491</v>
      </c>
      <c r="M14" s="156">
        <v>7.792063492063491</v>
      </c>
      <c r="N14" s="20">
        <v>8.208730158730157</v>
      </c>
      <c r="O14" s="140">
        <v>8.285653235653236</v>
      </c>
    </row>
  </sheetData>
  <sheetProtection/>
  <protectedRanges>
    <protectedRange sqref="A4:A14 C4:E14" name="Range 1_1_1"/>
  </protectedRanges>
  <mergeCells count="16">
    <mergeCell ref="M2:M3"/>
    <mergeCell ref="N2:N3"/>
    <mergeCell ref="O2:O3"/>
    <mergeCell ref="D1:O1"/>
    <mergeCell ref="J2:J3"/>
    <mergeCell ref="K2:K3"/>
    <mergeCell ref="L2:L3"/>
    <mergeCell ref="F2:F3"/>
    <mergeCell ref="G2:G3"/>
    <mergeCell ref="H2:H3"/>
    <mergeCell ref="I2:I3"/>
    <mergeCell ref="A2:A3"/>
    <mergeCell ref="C2:C3"/>
    <mergeCell ref="D2:D3"/>
    <mergeCell ref="E2:E3"/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75" zoomScaleNormal="75" workbookViewId="0" topLeftCell="A1">
      <selection activeCell="A1" sqref="A1"/>
    </sheetView>
  </sheetViews>
  <sheetFormatPr defaultColWidth="9.140625" defaultRowHeight="48.75" customHeight="1"/>
  <cols>
    <col min="1" max="1" width="7.28125" style="0" customWidth="1"/>
    <col min="2" max="2" width="18.57421875" style="0" customWidth="1"/>
    <col min="3" max="14" width="13.57421875" style="0" customWidth="1"/>
    <col min="15" max="16384" width="10.00390625" style="0" customWidth="1"/>
  </cols>
  <sheetData>
    <row r="1" spans="1:17" s="42" customFormat="1" ht="86.25" customHeight="1">
      <c r="A1" s="48"/>
      <c r="B1" s="62" t="s">
        <v>52</v>
      </c>
      <c r="C1" s="63" t="s">
        <v>9</v>
      </c>
      <c r="D1" s="63" t="s">
        <v>10</v>
      </c>
      <c r="E1" s="63" t="s">
        <v>11</v>
      </c>
      <c r="F1" s="63" t="s">
        <v>43</v>
      </c>
      <c r="G1" s="63" t="s">
        <v>51</v>
      </c>
      <c r="H1" s="63" t="s">
        <v>49</v>
      </c>
      <c r="I1" s="63" t="s">
        <v>47</v>
      </c>
      <c r="J1" s="63" t="s">
        <v>21</v>
      </c>
      <c r="K1" s="63" t="s">
        <v>45</v>
      </c>
      <c r="L1" s="63" t="s">
        <v>16</v>
      </c>
      <c r="M1" s="63" t="s">
        <v>46</v>
      </c>
      <c r="N1" s="63" t="s">
        <v>9</v>
      </c>
      <c r="O1" s="49"/>
      <c r="P1" s="50"/>
      <c r="Q1" s="41"/>
    </row>
    <row r="2" spans="1:17" s="42" customFormat="1" ht="12.75" customHeight="1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  <c r="O2" s="41"/>
      <c r="P2" s="61"/>
      <c r="Q2" s="41"/>
    </row>
    <row r="3" spans="1:16" s="44" customFormat="1" ht="48.75" customHeight="1">
      <c r="A3" s="51" t="s">
        <v>48</v>
      </c>
      <c r="B3" s="40" t="s">
        <v>6</v>
      </c>
      <c r="C3" s="65">
        <v>37897</v>
      </c>
      <c r="D3" s="65">
        <v>37925</v>
      </c>
      <c r="E3" s="89">
        <v>37960</v>
      </c>
      <c r="F3" s="65">
        <v>37995</v>
      </c>
      <c r="G3" s="65">
        <v>38023</v>
      </c>
      <c r="H3" s="65">
        <v>38051</v>
      </c>
      <c r="I3" s="65">
        <v>38079</v>
      </c>
      <c r="J3" s="65">
        <v>38114</v>
      </c>
      <c r="K3" s="65">
        <v>38142</v>
      </c>
      <c r="L3" s="65">
        <v>38163</v>
      </c>
      <c r="M3" s="65">
        <v>38226</v>
      </c>
      <c r="N3" s="65">
        <v>38233</v>
      </c>
      <c r="O3" s="52"/>
      <c r="P3" s="53"/>
    </row>
    <row r="4" spans="1:16" ht="46.5" customHeight="1">
      <c r="A4" s="54">
        <v>1</v>
      </c>
      <c r="B4" s="45" t="s">
        <v>44</v>
      </c>
      <c r="C4" s="47" t="s">
        <v>19</v>
      </c>
      <c r="D4" s="47" t="s">
        <v>13</v>
      </c>
      <c r="E4" s="90" t="s">
        <v>18</v>
      </c>
      <c r="F4" s="47" t="s">
        <v>14</v>
      </c>
      <c r="G4" s="47" t="s">
        <v>17</v>
      </c>
      <c r="H4" s="47" t="s">
        <v>15</v>
      </c>
      <c r="I4" s="47" t="s">
        <v>20</v>
      </c>
      <c r="J4" s="47" t="s">
        <v>39</v>
      </c>
      <c r="K4" s="47" t="s">
        <v>40</v>
      </c>
      <c r="L4" s="47" t="s">
        <v>41</v>
      </c>
      <c r="M4" s="47" t="s">
        <v>19</v>
      </c>
      <c r="N4" s="47" t="s">
        <v>13</v>
      </c>
      <c r="O4" s="55"/>
      <c r="P4" s="56"/>
    </row>
    <row r="5" spans="1:16" ht="46.5" customHeight="1">
      <c r="A5" s="54">
        <v>2</v>
      </c>
      <c r="B5" s="45" t="s">
        <v>11</v>
      </c>
      <c r="C5" s="47" t="s">
        <v>13</v>
      </c>
      <c r="D5" s="47" t="s">
        <v>18</v>
      </c>
      <c r="E5" s="90" t="s">
        <v>14</v>
      </c>
      <c r="F5" s="47" t="s">
        <v>17</v>
      </c>
      <c r="G5" s="47" t="s">
        <v>15</v>
      </c>
      <c r="H5" s="47" t="s">
        <v>20</v>
      </c>
      <c r="I5" s="47" t="s">
        <v>39</v>
      </c>
      <c r="J5" s="47" t="s">
        <v>40</v>
      </c>
      <c r="K5" s="47" t="s">
        <v>41</v>
      </c>
      <c r="L5" s="47" t="s">
        <v>19</v>
      </c>
      <c r="M5" s="47" t="s">
        <v>13</v>
      </c>
      <c r="N5" s="47" t="s">
        <v>18</v>
      </c>
      <c r="O5" s="55"/>
      <c r="P5" s="56"/>
    </row>
    <row r="6" spans="1:16" ht="46.5" customHeight="1">
      <c r="A6" s="54">
        <v>3</v>
      </c>
      <c r="B6" s="45" t="s">
        <v>49</v>
      </c>
      <c r="C6" s="47" t="s">
        <v>18</v>
      </c>
      <c r="D6" s="47" t="s">
        <v>14</v>
      </c>
      <c r="E6" s="90" t="s">
        <v>17</v>
      </c>
      <c r="F6" s="47" t="s">
        <v>15</v>
      </c>
      <c r="G6" s="47" t="s">
        <v>20</v>
      </c>
      <c r="H6" s="47" t="s">
        <v>39</v>
      </c>
      <c r="I6" s="47" t="s">
        <v>40</v>
      </c>
      <c r="J6" s="47" t="s">
        <v>41</v>
      </c>
      <c r="K6" s="47" t="s">
        <v>19</v>
      </c>
      <c r="L6" s="47" t="s">
        <v>13</v>
      </c>
      <c r="M6" s="47" t="s">
        <v>18</v>
      </c>
      <c r="N6" s="47" t="s">
        <v>14</v>
      </c>
      <c r="O6" s="55"/>
      <c r="P6" s="56"/>
    </row>
    <row r="7" spans="1:16" ht="46.5" customHeight="1">
      <c r="A7" s="54">
        <v>4</v>
      </c>
      <c r="B7" s="45" t="s">
        <v>43</v>
      </c>
      <c r="C7" s="47" t="s">
        <v>14</v>
      </c>
      <c r="D7" s="47" t="s">
        <v>17</v>
      </c>
      <c r="E7" s="90" t="s">
        <v>15</v>
      </c>
      <c r="F7" s="47" t="s">
        <v>20</v>
      </c>
      <c r="G7" s="47" t="s">
        <v>39</v>
      </c>
      <c r="H7" s="47" t="s">
        <v>40</v>
      </c>
      <c r="I7" s="47" t="s">
        <v>41</v>
      </c>
      <c r="J7" s="47" t="s">
        <v>19</v>
      </c>
      <c r="K7" s="47" t="s">
        <v>13</v>
      </c>
      <c r="L7" s="47" t="s">
        <v>18</v>
      </c>
      <c r="M7" s="47" t="s">
        <v>14</v>
      </c>
      <c r="N7" s="47" t="s">
        <v>17</v>
      </c>
      <c r="O7" s="55"/>
      <c r="P7" s="56"/>
    </row>
    <row r="8" spans="1:16" ht="46.5" customHeight="1">
      <c r="A8" s="54">
        <v>5</v>
      </c>
      <c r="B8" s="45" t="s">
        <v>45</v>
      </c>
      <c r="C8" s="47" t="s">
        <v>17</v>
      </c>
      <c r="D8" s="47" t="s">
        <v>15</v>
      </c>
      <c r="E8" s="90" t="s">
        <v>20</v>
      </c>
      <c r="F8" s="47" t="s">
        <v>39</v>
      </c>
      <c r="G8" s="47" t="s">
        <v>40</v>
      </c>
      <c r="H8" s="47" t="s">
        <v>41</v>
      </c>
      <c r="I8" s="47" t="s">
        <v>19</v>
      </c>
      <c r="J8" s="47" t="s">
        <v>13</v>
      </c>
      <c r="K8" s="47" t="s">
        <v>18</v>
      </c>
      <c r="L8" s="47" t="s">
        <v>14</v>
      </c>
      <c r="M8" s="47" t="s">
        <v>17</v>
      </c>
      <c r="N8" s="47" t="s">
        <v>15</v>
      </c>
      <c r="O8" s="55"/>
      <c r="P8" s="56"/>
    </row>
    <row r="9" spans="1:16" ht="46.5" customHeight="1">
      <c r="A9" s="54">
        <v>6</v>
      </c>
      <c r="B9" s="45" t="s">
        <v>50</v>
      </c>
      <c r="C9" s="47" t="s">
        <v>15</v>
      </c>
      <c r="D9" s="47" t="s">
        <v>20</v>
      </c>
      <c r="E9" s="90" t="s">
        <v>39</v>
      </c>
      <c r="F9" s="47" t="s">
        <v>40</v>
      </c>
      <c r="G9" s="47" t="s">
        <v>41</v>
      </c>
      <c r="H9" s="47" t="s">
        <v>19</v>
      </c>
      <c r="I9" s="47" t="s">
        <v>13</v>
      </c>
      <c r="J9" s="47" t="s">
        <v>18</v>
      </c>
      <c r="K9" s="47" t="s">
        <v>14</v>
      </c>
      <c r="L9" s="47" t="s">
        <v>17</v>
      </c>
      <c r="M9" s="47" t="s">
        <v>15</v>
      </c>
      <c r="N9" s="47" t="s">
        <v>20</v>
      </c>
      <c r="O9" s="55"/>
      <c r="P9" s="56"/>
    </row>
    <row r="10" spans="1:16" ht="46.5" customHeight="1">
      <c r="A10" s="54">
        <v>7</v>
      </c>
      <c r="B10" s="45" t="s">
        <v>46</v>
      </c>
      <c r="C10" s="47" t="s">
        <v>20</v>
      </c>
      <c r="D10" s="47" t="s">
        <v>39</v>
      </c>
      <c r="E10" s="90" t="s">
        <v>40</v>
      </c>
      <c r="F10" s="47" t="s">
        <v>41</v>
      </c>
      <c r="G10" s="47" t="s">
        <v>19</v>
      </c>
      <c r="H10" s="47" t="s">
        <v>13</v>
      </c>
      <c r="I10" s="47" t="s">
        <v>18</v>
      </c>
      <c r="J10" s="47" t="s">
        <v>14</v>
      </c>
      <c r="K10" s="47" t="s">
        <v>17</v>
      </c>
      <c r="L10" s="47" t="s">
        <v>15</v>
      </c>
      <c r="M10" s="47" t="s">
        <v>20</v>
      </c>
      <c r="N10" s="47" t="s">
        <v>39</v>
      </c>
      <c r="O10" s="55"/>
      <c r="P10" s="56"/>
    </row>
    <row r="11" spans="1:16" ht="46.5" customHeight="1">
      <c r="A11" s="54">
        <v>8</v>
      </c>
      <c r="B11" s="45" t="s">
        <v>9</v>
      </c>
      <c r="C11" s="47" t="s">
        <v>39</v>
      </c>
      <c r="D11" s="47" t="s">
        <v>40</v>
      </c>
      <c r="E11" s="90" t="s">
        <v>41</v>
      </c>
      <c r="F11" s="47" t="s">
        <v>19</v>
      </c>
      <c r="G11" s="47" t="s">
        <v>13</v>
      </c>
      <c r="H11" s="47" t="s">
        <v>18</v>
      </c>
      <c r="I11" s="47" t="s">
        <v>14</v>
      </c>
      <c r="J11" s="47" t="s">
        <v>17</v>
      </c>
      <c r="K11" s="47" t="s">
        <v>15</v>
      </c>
      <c r="L11" s="47" t="s">
        <v>20</v>
      </c>
      <c r="M11" s="47" t="s">
        <v>39</v>
      </c>
      <c r="N11" s="47" t="s">
        <v>40</v>
      </c>
      <c r="O11" s="55"/>
      <c r="P11" s="56"/>
    </row>
    <row r="12" spans="1:16" ht="46.5" customHeight="1">
      <c r="A12" s="54">
        <v>9</v>
      </c>
      <c r="B12" s="45" t="s">
        <v>21</v>
      </c>
      <c r="C12" s="47" t="s">
        <v>40</v>
      </c>
      <c r="D12" s="47" t="s">
        <v>41</v>
      </c>
      <c r="E12" s="90" t="s">
        <v>19</v>
      </c>
      <c r="F12" s="47" t="s">
        <v>13</v>
      </c>
      <c r="G12" s="47" t="s">
        <v>18</v>
      </c>
      <c r="H12" s="47" t="s">
        <v>14</v>
      </c>
      <c r="I12" s="47" t="s">
        <v>17</v>
      </c>
      <c r="J12" s="47" t="s">
        <v>15</v>
      </c>
      <c r="K12" s="47" t="s">
        <v>20</v>
      </c>
      <c r="L12" s="47" t="s">
        <v>39</v>
      </c>
      <c r="M12" s="47" t="s">
        <v>40</v>
      </c>
      <c r="N12" s="47" t="s">
        <v>41</v>
      </c>
      <c r="O12" s="55"/>
      <c r="P12" s="56"/>
    </row>
    <row r="13" spans="1:16" ht="46.5" customHeight="1" thickBot="1">
      <c r="A13" s="57">
        <v>10</v>
      </c>
      <c r="B13" s="46" t="s">
        <v>47</v>
      </c>
      <c r="C13" s="58" t="s">
        <v>41</v>
      </c>
      <c r="D13" s="58" t="s">
        <v>19</v>
      </c>
      <c r="E13" s="91" t="s">
        <v>13</v>
      </c>
      <c r="F13" s="58" t="s">
        <v>18</v>
      </c>
      <c r="G13" s="58" t="s">
        <v>14</v>
      </c>
      <c r="H13" s="58" t="s">
        <v>17</v>
      </c>
      <c r="I13" s="58" t="s">
        <v>15</v>
      </c>
      <c r="J13" s="58" t="s">
        <v>20</v>
      </c>
      <c r="K13" s="58" t="s">
        <v>39</v>
      </c>
      <c r="L13" s="58" t="s">
        <v>40</v>
      </c>
      <c r="M13" s="58" t="s">
        <v>41</v>
      </c>
      <c r="N13" s="58" t="s">
        <v>19</v>
      </c>
      <c r="O13" s="59"/>
      <c r="P13" s="60"/>
    </row>
  </sheetData>
  <mergeCells count="1">
    <mergeCell ref="A2:N2"/>
  </mergeCells>
  <printOptions horizontalCentered="1" verticalCentered="1"/>
  <pageMargins left="0.2362204724409449" right="0.49" top="0.87" bottom="0.1968503937007874" header="0.1968503937007874" footer="0.11811023622047245"/>
  <pageSetup fitToHeight="1" fitToWidth="1" horizontalDpi="300" verticalDpi="300" orientation="landscape" paperSize="9" scale="68" r:id="rId1"/>
  <headerFooter alignWithMargins="0">
    <oddHeader>&amp;C&amp;"Arial,Bold Italic"&amp;36OOD and Boat Rotation Sequence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18.421875" style="94" customWidth="1"/>
    <col min="2" max="2" width="4.57421875" style="94" customWidth="1"/>
    <col min="3" max="3" width="62.140625" style="94" customWidth="1"/>
    <col min="4" max="4" width="69.00390625" style="94" customWidth="1"/>
    <col min="5" max="16384" width="9.140625" style="94" customWidth="1"/>
  </cols>
  <sheetData>
    <row r="1" spans="1:4" ht="48.75" customHeight="1">
      <c r="A1" s="199" t="s">
        <v>79</v>
      </c>
      <c r="B1" s="200"/>
      <c r="C1" s="200"/>
      <c r="D1" s="201"/>
    </row>
    <row r="2" spans="1:4" ht="54.75" customHeight="1">
      <c r="A2" s="95"/>
      <c r="B2" s="96"/>
      <c r="C2" s="202" t="s">
        <v>80</v>
      </c>
      <c r="D2" s="203"/>
    </row>
    <row r="3" spans="1:4" s="102" customFormat="1" ht="46.5" customHeight="1">
      <c r="A3" s="99"/>
      <c r="B3" s="97"/>
      <c r="C3" s="100" t="s">
        <v>81</v>
      </c>
      <c r="D3" s="101" t="s">
        <v>82</v>
      </c>
    </row>
    <row r="4" spans="1:4" s="102" customFormat="1" ht="46.5" customHeight="1">
      <c r="A4" s="99"/>
      <c r="B4" s="97"/>
      <c r="C4" s="100" t="s">
        <v>83</v>
      </c>
      <c r="D4" s="101" t="s">
        <v>84</v>
      </c>
    </row>
    <row r="5" spans="1:4" s="102" customFormat="1" ht="46.5" customHeight="1">
      <c r="A5" s="99" t="s">
        <v>85</v>
      </c>
      <c r="B5" s="97"/>
      <c r="C5" s="100" t="s">
        <v>86</v>
      </c>
      <c r="D5" s="101" t="s">
        <v>87</v>
      </c>
    </row>
    <row r="6" spans="1:4" s="102" customFormat="1" ht="46.5" customHeight="1">
      <c r="A6" s="99" t="s">
        <v>88</v>
      </c>
      <c r="B6" s="97"/>
      <c r="C6" s="100" t="s">
        <v>89</v>
      </c>
      <c r="D6" s="101" t="s">
        <v>90</v>
      </c>
    </row>
    <row r="7" spans="1:4" s="102" customFormat="1" ht="46.5" customHeight="1">
      <c r="A7" s="99" t="s">
        <v>91</v>
      </c>
      <c r="B7" s="97"/>
      <c r="C7" s="100" t="s">
        <v>92</v>
      </c>
      <c r="D7" s="101" t="s">
        <v>87</v>
      </c>
    </row>
    <row r="8" spans="1:4" s="102" customFormat="1" ht="46.5" customHeight="1">
      <c r="A8" s="99" t="s">
        <v>93</v>
      </c>
      <c r="B8" s="97"/>
      <c r="C8" s="100" t="s">
        <v>94</v>
      </c>
      <c r="D8" s="101" t="s">
        <v>95</v>
      </c>
    </row>
    <row r="9" spans="1:4" s="102" customFormat="1" ht="46.5" customHeight="1">
      <c r="A9" s="99" t="s">
        <v>96</v>
      </c>
      <c r="B9" s="103"/>
      <c r="C9" s="100" t="s">
        <v>97</v>
      </c>
      <c r="D9" s="101" t="s">
        <v>98</v>
      </c>
    </row>
    <row r="10" spans="1:4" s="102" customFormat="1" ht="46.5" customHeight="1">
      <c r="A10" s="99" t="s">
        <v>99</v>
      </c>
      <c r="B10" s="103"/>
      <c r="C10" s="100" t="s">
        <v>100</v>
      </c>
      <c r="D10" s="101" t="s">
        <v>101</v>
      </c>
    </row>
    <row r="11" spans="1:4" s="102" customFormat="1" ht="72" customHeight="1">
      <c r="A11" s="99"/>
      <c r="B11" s="103"/>
      <c r="C11" s="104" t="s">
        <v>102</v>
      </c>
      <c r="D11" s="105" t="s">
        <v>103</v>
      </c>
    </row>
    <row r="12" spans="1:4" s="102" customFormat="1" ht="96.75" customHeight="1">
      <c r="A12" s="99"/>
      <c r="B12" s="103"/>
      <c r="C12" s="104" t="s">
        <v>104</v>
      </c>
      <c r="D12" s="105" t="s">
        <v>105</v>
      </c>
    </row>
    <row r="13" spans="1:4" s="102" customFormat="1" ht="69" customHeight="1">
      <c r="A13" s="99"/>
      <c r="B13" s="103"/>
      <c r="C13" s="100"/>
      <c r="D13" s="105" t="s">
        <v>106</v>
      </c>
    </row>
    <row r="14" spans="1:4" s="102" customFormat="1" ht="42.75" customHeight="1">
      <c r="A14" s="99"/>
      <c r="B14" s="103"/>
      <c r="D14" s="105" t="s">
        <v>107</v>
      </c>
    </row>
    <row r="15" spans="1:4" s="102" customFormat="1" ht="42.75" customHeight="1">
      <c r="A15" s="99"/>
      <c r="B15" s="103"/>
      <c r="D15" s="106" t="s">
        <v>108</v>
      </c>
    </row>
    <row r="16" spans="1:4" s="102" customFormat="1" ht="42.75" customHeight="1">
      <c r="A16" s="99"/>
      <c r="B16" s="103"/>
      <c r="C16" s="100"/>
      <c r="D16" s="105" t="s">
        <v>109</v>
      </c>
    </row>
    <row r="17" spans="1:4" s="102" customFormat="1" ht="42.75" customHeight="1">
      <c r="A17" s="99"/>
      <c r="B17" s="103"/>
      <c r="C17" s="100"/>
      <c r="D17" s="106" t="s">
        <v>110</v>
      </c>
    </row>
    <row r="18" spans="1:4" s="102" customFormat="1" ht="46.5" customHeight="1">
      <c r="A18" s="99" t="s">
        <v>111</v>
      </c>
      <c r="B18" s="103"/>
      <c r="C18" s="100" t="s">
        <v>112</v>
      </c>
      <c r="D18" s="107"/>
    </row>
    <row r="19" spans="1:4" s="102" customFormat="1" ht="46.5" customHeight="1">
      <c r="A19" s="99" t="s">
        <v>113</v>
      </c>
      <c r="B19" s="103"/>
      <c r="C19" s="100" t="s">
        <v>114</v>
      </c>
      <c r="D19" s="98"/>
    </row>
    <row r="20" spans="1:4" s="102" customFormat="1" ht="46.5" customHeight="1">
      <c r="A20" s="99" t="s">
        <v>115</v>
      </c>
      <c r="B20" s="97"/>
      <c r="C20" s="100" t="s">
        <v>116</v>
      </c>
      <c r="D20" s="107"/>
    </row>
    <row r="21" spans="1:4" s="102" customFormat="1" ht="46.5" customHeight="1" thickBot="1">
      <c r="A21" s="108"/>
      <c r="B21" s="109"/>
      <c r="C21" s="110"/>
      <c r="D21" s="111"/>
    </row>
  </sheetData>
  <mergeCells count="2">
    <mergeCell ref="A1:D1"/>
    <mergeCell ref="C2:D2"/>
  </mergeCells>
  <printOptions horizontalCentered="1" verticalCentered="1"/>
  <pageMargins left="0.13" right="0.13" top="0.46" bottom="0.63" header="0.31" footer="0.49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5.75" customHeight="1">
      <c r="A2" s="180" t="s">
        <v>128</v>
      </c>
      <c r="B2" s="167"/>
      <c r="C2" s="173">
        <v>38227</v>
      </c>
      <c r="D2" s="169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 customHeight="1">
      <c r="A3" s="180"/>
      <c r="B3" s="167"/>
      <c r="C3" s="167"/>
      <c r="D3" s="169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5.75" customHeight="1">
      <c r="A4" s="180"/>
      <c r="B4" s="167"/>
      <c r="C4" s="167"/>
      <c r="D4" s="170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49</v>
      </c>
      <c r="B8" s="6">
        <v>2</v>
      </c>
      <c r="C8" s="6">
        <v>2</v>
      </c>
      <c r="D8" s="2">
        <v>1</v>
      </c>
      <c r="E8" s="2">
        <v>1</v>
      </c>
      <c r="F8" s="2">
        <v>2</v>
      </c>
      <c r="G8" s="2">
        <v>2</v>
      </c>
      <c r="H8" s="4"/>
      <c r="I8" s="20"/>
      <c r="J8" s="4"/>
      <c r="K8" s="6">
        <f aca="true" t="shared" si="0" ref="K8:K18">SUM(C8+E8+G8+I8)</f>
        <v>5</v>
      </c>
      <c r="L8" s="16"/>
      <c r="M8" s="24">
        <v>1</v>
      </c>
    </row>
    <row r="9" spans="1:13" ht="37.5" customHeight="1">
      <c r="A9" s="68" t="s">
        <v>10</v>
      </c>
      <c r="B9" s="6">
        <v>1</v>
      </c>
      <c r="C9" s="6">
        <v>1</v>
      </c>
      <c r="D9" s="2">
        <v>2</v>
      </c>
      <c r="E9" s="2">
        <v>2</v>
      </c>
      <c r="F9" s="2">
        <v>4</v>
      </c>
      <c r="G9" s="2">
        <v>4</v>
      </c>
      <c r="H9" s="4"/>
      <c r="I9" s="20"/>
      <c r="J9" s="4"/>
      <c r="K9" s="6">
        <f t="shared" si="0"/>
        <v>7</v>
      </c>
      <c r="L9" s="16"/>
      <c r="M9" s="24">
        <v>2</v>
      </c>
    </row>
    <row r="10" spans="1:13" ht="37.5" customHeight="1">
      <c r="A10" s="68" t="s">
        <v>43</v>
      </c>
      <c r="B10" s="2">
        <v>4</v>
      </c>
      <c r="C10" s="2">
        <v>4</v>
      </c>
      <c r="D10" s="2">
        <v>5</v>
      </c>
      <c r="E10" s="2">
        <v>5</v>
      </c>
      <c r="F10" s="2">
        <v>1</v>
      </c>
      <c r="G10" s="2">
        <v>1</v>
      </c>
      <c r="H10" s="4"/>
      <c r="I10" s="20"/>
      <c r="J10" s="4"/>
      <c r="K10" s="6">
        <f t="shared" si="0"/>
        <v>10</v>
      </c>
      <c r="L10" s="16"/>
      <c r="M10" s="24">
        <v>3</v>
      </c>
    </row>
    <row r="11" spans="1:13" ht="37.5" customHeight="1">
      <c r="A11" s="68" t="s">
        <v>42</v>
      </c>
      <c r="B11" s="6">
        <v>6</v>
      </c>
      <c r="C11" s="6">
        <v>6</v>
      </c>
      <c r="D11" s="6">
        <v>4</v>
      </c>
      <c r="E11" s="6">
        <v>4</v>
      </c>
      <c r="F11" s="2">
        <v>3</v>
      </c>
      <c r="G11" s="2">
        <v>3</v>
      </c>
      <c r="H11" s="4"/>
      <c r="I11" s="20">
        <v>1</v>
      </c>
      <c r="J11" s="4"/>
      <c r="K11" s="6">
        <f t="shared" si="0"/>
        <v>14</v>
      </c>
      <c r="L11" s="16"/>
      <c r="M11" s="23">
        <v>4</v>
      </c>
    </row>
    <row r="12" spans="1:13" ht="37.5" customHeight="1">
      <c r="A12" s="68" t="s">
        <v>47</v>
      </c>
      <c r="B12" s="2">
        <v>5</v>
      </c>
      <c r="C12" s="2">
        <v>5</v>
      </c>
      <c r="D12" s="2">
        <v>3</v>
      </c>
      <c r="E12" s="2">
        <v>3</v>
      </c>
      <c r="F12" s="2">
        <v>5</v>
      </c>
      <c r="G12" s="2">
        <v>5</v>
      </c>
      <c r="H12" s="4"/>
      <c r="I12" s="20">
        <v>4</v>
      </c>
      <c r="J12" s="4"/>
      <c r="K12" s="6">
        <f t="shared" si="0"/>
        <v>17</v>
      </c>
      <c r="L12" s="16"/>
      <c r="M12" s="24">
        <v>5</v>
      </c>
    </row>
    <row r="13" spans="1:13" ht="37.5" customHeight="1">
      <c r="A13" s="68" t="s">
        <v>45</v>
      </c>
      <c r="B13" s="2">
        <v>3</v>
      </c>
      <c r="C13" s="2">
        <v>3</v>
      </c>
      <c r="D13" s="2" t="s">
        <v>122</v>
      </c>
      <c r="E13" s="2">
        <v>12</v>
      </c>
      <c r="F13" s="2">
        <v>6</v>
      </c>
      <c r="G13" s="2">
        <v>6</v>
      </c>
      <c r="H13" s="4"/>
      <c r="I13" s="20"/>
      <c r="J13" s="4"/>
      <c r="K13" s="6">
        <f t="shared" si="0"/>
        <v>21</v>
      </c>
      <c r="L13" s="133"/>
      <c r="M13" s="24">
        <v>6</v>
      </c>
    </row>
    <row r="14" spans="1:13" ht="37.5" customHeight="1">
      <c r="A14" s="68" t="s">
        <v>9</v>
      </c>
      <c r="B14" s="2" t="s">
        <v>56</v>
      </c>
      <c r="C14" s="2">
        <v>14</v>
      </c>
      <c r="D14" s="2" t="s">
        <v>56</v>
      </c>
      <c r="E14" s="2">
        <v>14</v>
      </c>
      <c r="F14" s="2" t="s">
        <v>56</v>
      </c>
      <c r="G14" s="2">
        <v>14</v>
      </c>
      <c r="H14" s="9"/>
      <c r="I14" s="20"/>
      <c r="J14" s="9"/>
      <c r="K14" s="6">
        <f t="shared" si="0"/>
        <v>42</v>
      </c>
      <c r="L14" s="125"/>
      <c r="M14" s="24">
        <v>11</v>
      </c>
    </row>
    <row r="15" spans="1:13" ht="37.5" customHeight="1">
      <c r="A15" s="68" t="s">
        <v>21</v>
      </c>
      <c r="B15" s="2" t="s">
        <v>56</v>
      </c>
      <c r="C15" s="2">
        <v>14</v>
      </c>
      <c r="D15" s="2" t="s">
        <v>56</v>
      </c>
      <c r="E15" s="2">
        <v>14</v>
      </c>
      <c r="F15" s="2" t="s">
        <v>56</v>
      </c>
      <c r="G15" s="2">
        <v>14</v>
      </c>
      <c r="H15" s="9"/>
      <c r="I15" s="20"/>
      <c r="J15" s="9"/>
      <c r="K15" s="6">
        <f t="shared" si="0"/>
        <v>42</v>
      </c>
      <c r="L15" s="133"/>
      <c r="M15" s="24">
        <v>11</v>
      </c>
    </row>
    <row r="16" spans="1:13" ht="37.5" customHeight="1">
      <c r="A16" s="68" t="s">
        <v>46</v>
      </c>
      <c r="B16" s="2" t="s">
        <v>56</v>
      </c>
      <c r="C16" s="2">
        <v>14</v>
      </c>
      <c r="D16" s="2" t="s">
        <v>56</v>
      </c>
      <c r="E16" s="2">
        <v>14</v>
      </c>
      <c r="F16" s="2" t="s">
        <v>56</v>
      </c>
      <c r="G16" s="2">
        <v>14</v>
      </c>
      <c r="H16" s="117"/>
      <c r="I16" s="130"/>
      <c r="J16" s="117"/>
      <c r="K16" s="117">
        <f t="shared" si="0"/>
        <v>42</v>
      </c>
      <c r="L16" s="134"/>
      <c r="M16" s="131">
        <v>11</v>
      </c>
    </row>
    <row r="17" spans="1:13" ht="37.5" customHeight="1">
      <c r="A17" s="79" t="s">
        <v>11</v>
      </c>
      <c r="B17" s="2" t="s">
        <v>56</v>
      </c>
      <c r="C17" s="2">
        <v>14</v>
      </c>
      <c r="D17" s="2" t="s">
        <v>56</v>
      </c>
      <c r="E17" s="2">
        <v>14</v>
      </c>
      <c r="F17" s="2" t="s">
        <v>56</v>
      </c>
      <c r="G17" s="2">
        <v>14</v>
      </c>
      <c r="H17" s="117"/>
      <c r="I17" s="20"/>
      <c r="J17" s="117"/>
      <c r="K17" s="2">
        <f t="shared" si="0"/>
        <v>42</v>
      </c>
      <c r="L17" s="125"/>
      <c r="M17" s="24">
        <v>11</v>
      </c>
    </row>
    <row r="18" spans="1:13" ht="37.5" customHeight="1" thickBot="1">
      <c r="A18" s="80" t="s">
        <v>12</v>
      </c>
      <c r="B18" s="17" t="s">
        <v>56</v>
      </c>
      <c r="C18" s="17">
        <v>14</v>
      </c>
      <c r="D18" s="17" t="s">
        <v>56</v>
      </c>
      <c r="E18" s="17">
        <v>14</v>
      </c>
      <c r="F18" s="17" t="s">
        <v>56</v>
      </c>
      <c r="G18" s="17">
        <v>14</v>
      </c>
      <c r="H18" s="127"/>
      <c r="I18" s="21"/>
      <c r="J18" s="127"/>
      <c r="K18" s="17">
        <f t="shared" si="0"/>
        <v>42</v>
      </c>
      <c r="L18" s="138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8:A18" name="Range 1_1_1"/>
    <protectedRange sqref="C1:C3 D7 B6:B7 F7" name="Range7_1_1"/>
    <protectedRange sqref="F1:F6" name="Range7_1_2"/>
  </protectedRanges>
  <mergeCells count="11">
    <mergeCell ref="D6:E6"/>
    <mergeCell ref="B20:M20"/>
    <mergeCell ref="A1:B1"/>
    <mergeCell ref="F6:G6"/>
    <mergeCell ref="D1:D4"/>
    <mergeCell ref="E1:M1"/>
    <mergeCell ref="C2:C4"/>
    <mergeCell ref="E2:M2"/>
    <mergeCell ref="E3:M4"/>
    <mergeCell ref="A2:B4"/>
    <mergeCell ref="B6:C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5.75" customHeight="1">
      <c r="A2" s="180" t="s">
        <v>127</v>
      </c>
      <c r="B2" s="167"/>
      <c r="C2" s="173">
        <v>38163</v>
      </c>
      <c r="D2" s="169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 customHeight="1">
      <c r="A3" s="180"/>
      <c r="B3" s="167"/>
      <c r="C3" s="167"/>
      <c r="D3" s="169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5.75" customHeight="1">
      <c r="A4" s="180"/>
      <c r="B4" s="167"/>
      <c r="C4" s="167"/>
      <c r="D4" s="170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49</v>
      </c>
      <c r="B8" s="6">
        <v>1</v>
      </c>
      <c r="C8" s="6">
        <v>1</v>
      </c>
      <c r="D8" s="2">
        <v>3</v>
      </c>
      <c r="E8" s="2">
        <v>3</v>
      </c>
      <c r="F8" s="2">
        <v>3</v>
      </c>
      <c r="G8" s="2">
        <v>3</v>
      </c>
      <c r="H8" s="4"/>
      <c r="I8" s="20"/>
      <c r="J8" s="4"/>
      <c r="K8" s="6">
        <f aca="true" t="shared" si="0" ref="K8:K18">SUM(C8+E8+G8+I8)</f>
        <v>7</v>
      </c>
      <c r="L8" s="16"/>
      <c r="M8" s="24">
        <v>1</v>
      </c>
    </row>
    <row r="9" spans="1:13" ht="37.5" customHeight="1">
      <c r="A9" s="68" t="s">
        <v>10</v>
      </c>
      <c r="B9" s="6">
        <v>5</v>
      </c>
      <c r="C9" s="6">
        <v>5</v>
      </c>
      <c r="D9" s="2">
        <v>1</v>
      </c>
      <c r="E9" s="2">
        <v>1</v>
      </c>
      <c r="F9" s="2">
        <v>2</v>
      </c>
      <c r="G9" s="2">
        <v>2</v>
      </c>
      <c r="H9" s="4"/>
      <c r="I9" s="20"/>
      <c r="J9" s="4"/>
      <c r="K9" s="6">
        <f t="shared" si="0"/>
        <v>8</v>
      </c>
      <c r="L9" s="16"/>
      <c r="M9" s="24">
        <v>2</v>
      </c>
    </row>
    <row r="10" spans="1:13" ht="37.5" customHeight="1">
      <c r="A10" s="68" t="s">
        <v>43</v>
      </c>
      <c r="B10" s="2">
        <v>2</v>
      </c>
      <c r="C10" s="2">
        <v>2</v>
      </c>
      <c r="D10" s="2">
        <v>2</v>
      </c>
      <c r="E10" s="2">
        <v>2</v>
      </c>
      <c r="F10" s="2">
        <v>4</v>
      </c>
      <c r="G10" s="2">
        <v>4</v>
      </c>
      <c r="H10" s="4"/>
      <c r="I10" s="20"/>
      <c r="J10" s="4"/>
      <c r="K10" s="6">
        <f t="shared" si="0"/>
        <v>8</v>
      </c>
      <c r="L10" s="16"/>
      <c r="M10" s="24">
        <v>3</v>
      </c>
    </row>
    <row r="11" spans="1:13" ht="37.5" customHeight="1">
      <c r="A11" s="68" t="s">
        <v>42</v>
      </c>
      <c r="B11" s="6">
        <v>3</v>
      </c>
      <c r="C11" s="6">
        <v>3</v>
      </c>
      <c r="D11" s="6">
        <v>7</v>
      </c>
      <c r="E11" s="6">
        <v>7</v>
      </c>
      <c r="F11" s="2">
        <v>1</v>
      </c>
      <c r="G11" s="2">
        <v>1</v>
      </c>
      <c r="H11" s="4"/>
      <c r="I11" s="20">
        <v>3</v>
      </c>
      <c r="J11" s="4"/>
      <c r="K11" s="6">
        <f t="shared" si="0"/>
        <v>14</v>
      </c>
      <c r="L11" s="16"/>
      <c r="M11" s="23">
        <v>4</v>
      </c>
    </row>
    <row r="12" spans="1:13" ht="37.5" customHeight="1">
      <c r="A12" s="68" t="s">
        <v>9</v>
      </c>
      <c r="B12" s="2">
        <v>6</v>
      </c>
      <c r="C12" s="2">
        <v>6</v>
      </c>
      <c r="D12" s="2">
        <v>5</v>
      </c>
      <c r="E12" s="2">
        <v>5</v>
      </c>
      <c r="F12" s="2">
        <v>5</v>
      </c>
      <c r="G12" s="2">
        <v>5</v>
      </c>
      <c r="H12" s="9"/>
      <c r="I12" s="20"/>
      <c r="J12" s="9"/>
      <c r="K12" s="6">
        <f t="shared" si="0"/>
        <v>16</v>
      </c>
      <c r="L12" s="16"/>
      <c r="M12" s="24">
        <v>5</v>
      </c>
    </row>
    <row r="13" spans="1:13" ht="37.5" customHeight="1">
      <c r="A13" s="68" t="s">
        <v>47</v>
      </c>
      <c r="B13" s="2">
        <v>9</v>
      </c>
      <c r="C13" s="2">
        <v>9</v>
      </c>
      <c r="D13" s="2">
        <v>4</v>
      </c>
      <c r="E13" s="2">
        <v>4</v>
      </c>
      <c r="F13" s="2">
        <v>6</v>
      </c>
      <c r="G13" s="2">
        <v>6</v>
      </c>
      <c r="H13" s="4"/>
      <c r="I13" s="20">
        <v>3</v>
      </c>
      <c r="J13" s="4"/>
      <c r="K13" s="6">
        <f t="shared" si="0"/>
        <v>22</v>
      </c>
      <c r="L13" s="133"/>
      <c r="M13" s="24">
        <v>6</v>
      </c>
    </row>
    <row r="14" spans="1:13" ht="37.5" customHeight="1">
      <c r="A14" s="68" t="s">
        <v>45</v>
      </c>
      <c r="B14" s="2">
        <v>8</v>
      </c>
      <c r="C14" s="2">
        <v>8</v>
      </c>
      <c r="D14" s="2">
        <v>6</v>
      </c>
      <c r="E14" s="2">
        <v>6</v>
      </c>
      <c r="F14" s="2">
        <v>7</v>
      </c>
      <c r="G14" s="2">
        <v>7</v>
      </c>
      <c r="H14" s="4"/>
      <c r="I14" s="20">
        <v>1</v>
      </c>
      <c r="J14" s="4"/>
      <c r="K14" s="6">
        <f t="shared" si="0"/>
        <v>22</v>
      </c>
      <c r="L14" s="125"/>
      <c r="M14" s="24">
        <v>7</v>
      </c>
    </row>
    <row r="15" spans="1:13" ht="37.5" customHeight="1">
      <c r="A15" s="68" t="s">
        <v>11</v>
      </c>
      <c r="B15" s="2">
        <v>7</v>
      </c>
      <c r="C15" s="2">
        <v>7</v>
      </c>
      <c r="D15" s="2">
        <v>9</v>
      </c>
      <c r="E15" s="2">
        <v>9</v>
      </c>
      <c r="F15" s="2">
        <v>8</v>
      </c>
      <c r="G15" s="2">
        <v>8</v>
      </c>
      <c r="H15" s="4"/>
      <c r="I15" s="20"/>
      <c r="J15" s="4"/>
      <c r="K15" s="6">
        <f t="shared" si="0"/>
        <v>24</v>
      </c>
      <c r="L15" s="133"/>
      <c r="M15" s="24">
        <v>8</v>
      </c>
    </row>
    <row r="16" spans="1:13" ht="37.5" customHeight="1">
      <c r="A16" s="68" t="s">
        <v>46</v>
      </c>
      <c r="B16" s="2">
        <v>4</v>
      </c>
      <c r="C16" s="2">
        <v>4</v>
      </c>
      <c r="D16" s="2">
        <v>8</v>
      </c>
      <c r="E16" s="2">
        <v>8</v>
      </c>
      <c r="F16" s="129">
        <v>9</v>
      </c>
      <c r="G16" s="129">
        <v>9</v>
      </c>
      <c r="H16" s="117"/>
      <c r="I16" s="130">
        <v>8</v>
      </c>
      <c r="J16" s="117"/>
      <c r="K16" s="117">
        <f t="shared" si="0"/>
        <v>29</v>
      </c>
      <c r="L16" s="134"/>
      <c r="M16" s="131">
        <v>9</v>
      </c>
    </row>
    <row r="17" spans="1:13" ht="37.5" customHeight="1">
      <c r="A17" s="79" t="s">
        <v>21</v>
      </c>
      <c r="B17" s="2" t="s">
        <v>56</v>
      </c>
      <c r="C17" s="2">
        <v>11</v>
      </c>
      <c r="D17" s="2" t="s">
        <v>56</v>
      </c>
      <c r="E17" s="2">
        <v>11</v>
      </c>
      <c r="F17" s="2" t="s">
        <v>56</v>
      </c>
      <c r="G17" s="2">
        <v>11</v>
      </c>
      <c r="H17" s="124"/>
      <c r="I17" s="20">
        <v>3</v>
      </c>
      <c r="J17" s="124"/>
      <c r="K17" s="2">
        <f t="shared" si="0"/>
        <v>36</v>
      </c>
      <c r="L17" s="125"/>
      <c r="M17" s="24">
        <v>11</v>
      </c>
    </row>
    <row r="18" spans="1:13" ht="37.5" customHeight="1" thickBot="1">
      <c r="A18" s="80" t="s">
        <v>12</v>
      </c>
      <c r="B18" s="17" t="s">
        <v>56</v>
      </c>
      <c r="C18" s="17">
        <v>11</v>
      </c>
      <c r="D18" s="17" t="s">
        <v>56</v>
      </c>
      <c r="E18" s="17">
        <v>11</v>
      </c>
      <c r="F18" s="17" t="s">
        <v>56</v>
      </c>
      <c r="G18" s="17">
        <v>11</v>
      </c>
      <c r="H18" s="127"/>
      <c r="I18" s="21">
        <v>3</v>
      </c>
      <c r="J18" s="127"/>
      <c r="K18" s="17">
        <f t="shared" si="0"/>
        <v>36</v>
      </c>
      <c r="L18" s="138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8:A18" name="Range 1_1_1"/>
    <protectedRange sqref="C1:C3 D7 B6:B7 F7" name="Range7_1_1"/>
    <protectedRange sqref="F1:F6" name="Range7_1_2"/>
  </protectedRanges>
  <mergeCells count="11">
    <mergeCell ref="A2:B4"/>
    <mergeCell ref="B6:C6"/>
    <mergeCell ref="D6:E6"/>
    <mergeCell ref="B20:M20"/>
    <mergeCell ref="A1:B1"/>
    <mergeCell ref="F6:G6"/>
    <mergeCell ref="D1:D4"/>
    <mergeCell ref="E1:M1"/>
    <mergeCell ref="C2:C4"/>
    <mergeCell ref="E2:M2"/>
    <mergeCell ref="E3:M4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5.75" customHeight="1">
      <c r="A2" s="180" t="s">
        <v>126</v>
      </c>
      <c r="B2" s="167"/>
      <c r="C2" s="173">
        <v>38079</v>
      </c>
      <c r="D2" s="169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 customHeight="1">
      <c r="A3" s="180"/>
      <c r="B3" s="167"/>
      <c r="C3" s="167"/>
      <c r="D3" s="169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5.75" customHeight="1">
      <c r="A4" s="180"/>
      <c r="B4" s="167"/>
      <c r="C4" s="167"/>
      <c r="D4" s="170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43</v>
      </c>
      <c r="B8" s="6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4"/>
      <c r="I8" s="20"/>
      <c r="J8" s="4"/>
      <c r="K8" s="6">
        <f aca="true" t="shared" si="0" ref="K8:K18">SUM(C8+E8+G8+I8)</f>
        <v>6</v>
      </c>
      <c r="L8" s="16"/>
      <c r="M8" s="24">
        <v>1</v>
      </c>
    </row>
    <row r="9" spans="1:13" ht="37.5" customHeight="1">
      <c r="A9" s="68" t="s">
        <v>49</v>
      </c>
      <c r="B9" s="2">
        <v>3</v>
      </c>
      <c r="C9" s="2">
        <v>3</v>
      </c>
      <c r="D9" s="2">
        <v>1</v>
      </c>
      <c r="E9" s="2">
        <v>1</v>
      </c>
      <c r="F9" s="2">
        <v>3</v>
      </c>
      <c r="G9" s="2">
        <v>3</v>
      </c>
      <c r="H9" s="4"/>
      <c r="I9" s="20"/>
      <c r="J9" s="4"/>
      <c r="K9" s="6">
        <f t="shared" si="0"/>
        <v>7</v>
      </c>
      <c r="L9" s="16"/>
      <c r="M9" s="24">
        <v>2</v>
      </c>
    </row>
    <row r="10" spans="1:13" ht="37.5" customHeight="1">
      <c r="A10" s="68" t="s">
        <v>10</v>
      </c>
      <c r="B10" s="6">
        <v>1</v>
      </c>
      <c r="C10" s="2">
        <v>1</v>
      </c>
      <c r="D10" s="2">
        <v>4</v>
      </c>
      <c r="E10" s="2">
        <v>4</v>
      </c>
      <c r="F10" s="2">
        <v>4</v>
      </c>
      <c r="G10" s="2">
        <v>4</v>
      </c>
      <c r="H10" s="4"/>
      <c r="I10" s="20"/>
      <c r="J10" s="4"/>
      <c r="K10" s="6">
        <f t="shared" si="0"/>
        <v>9</v>
      </c>
      <c r="L10" s="16"/>
      <c r="M10" s="24">
        <v>3</v>
      </c>
    </row>
    <row r="11" spans="1:13" ht="37.5" customHeight="1">
      <c r="A11" s="68" t="s">
        <v>42</v>
      </c>
      <c r="B11" s="6">
        <v>8</v>
      </c>
      <c r="C11" s="6">
        <v>8</v>
      </c>
      <c r="D11" s="6">
        <v>5</v>
      </c>
      <c r="E11" s="2">
        <v>5</v>
      </c>
      <c r="F11" s="2">
        <v>1</v>
      </c>
      <c r="G11" s="2">
        <v>1</v>
      </c>
      <c r="H11" s="4"/>
      <c r="I11" s="20">
        <v>3</v>
      </c>
      <c r="J11" s="4"/>
      <c r="K11" s="6">
        <f t="shared" si="0"/>
        <v>17</v>
      </c>
      <c r="L11" s="16"/>
      <c r="M11" s="23">
        <v>4</v>
      </c>
    </row>
    <row r="12" spans="1:13" ht="37.5" customHeight="1">
      <c r="A12" s="68" t="s">
        <v>12</v>
      </c>
      <c r="B12" s="2">
        <v>5</v>
      </c>
      <c r="C12" s="2">
        <v>5</v>
      </c>
      <c r="D12" s="2">
        <v>3</v>
      </c>
      <c r="E12" s="2">
        <v>3</v>
      </c>
      <c r="F12" s="2" t="s">
        <v>122</v>
      </c>
      <c r="G12" s="2">
        <v>12</v>
      </c>
      <c r="H12" s="9"/>
      <c r="I12" s="20"/>
      <c r="J12" s="9"/>
      <c r="K12" s="6">
        <f t="shared" si="0"/>
        <v>20</v>
      </c>
      <c r="L12" s="16"/>
      <c r="M12" s="24">
        <v>5</v>
      </c>
    </row>
    <row r="13" spans="1:13" ht="37.5" customHeight="1">
      <c r="A13" s="68" t="s">
        <v>9</v>
      </c>
      <c r="B13" s="2">
        <v>7</v>
      </c>
      <c r="C13" s="2">
        <v>7</v>
      </c>
      <c r="D13" s="2">
        <v>9</v>
      </c>
      <c r="E13" s="2">
        <v>9</v>
      </c>
      <c r="F13" s="2">
        <v>6</v>
      </c>
      <c r="G13" s="2">
        <v>6</v>
      </c>
      <c r="H13" s="9"/>
      <c r="I13" s="20"/>
      <c r="J13" s="9"/>
      <c r="K13" s="6">
        <f t="shared" si="0"/>
        <v>22</v>
      </c>
      <c r="L13" s="16"/>
      <c r="M13" s="24">
        <v>6</v>
      </c>
    </row>
    <row r="14" spans="1:13" ht="37.5" customHeight="1">
      <c r="A14" s="68" t="s">
        <v>47</v>
      </c>
      <c r="B14" s="2">
        <v>4</v>
      </c>
      <c r="C14" s="2">
        <v>4</v>
      </c>
      <c r="D14" s="2">
        <v>7</v>
      </c>
      <c r="E14" s="2">
        <v>7</v>
      </c>
      <c r="F14" s="2" t="s">
        <v>118</v>
      </c>
      <c r="G14" s="2">
        <v>12</v>
      </c>
      <c r="H14" s="4"/>
      <c r="I14" s="20"/>
      <c r="J14" s="4"/>
      <c r="K14" s="6">
        <f t="shared" si="0"/>
        <v>23</v>
      </c>
      <c r="L14" s="125"/>
      <c r="M14" s="24">
        <v>7</v>
      </c>
    </row>
    <row r="15" spans="1:13" ht="37.5" customHeight="1">
      <c r="A15" s="68" t="s">
        <v>46</v>
      </c>
      <c r="B15" s="2">
        <v>9</v>
      </c>
      <c r="C15" s="2">
        <v>9</v>
      </c>
      <c r="D15" s="2">
        <v>8</v>
      </c>
      <c r="E15" s="2">
        <v>8</v>
      </c>
      <c r="F15" s="2">
        <v>5</v>
      </c>
      <c r="G15" s="2">
        <v>5</v>
      </c>
      <c r="H15" s="4"/>
      <c r="I15" s="20">
        <v>1</v>
      </c>
      <c r="J15" s="4"/>
      <c r="K15" s="6">
        <f t="shared" si="0"/>
        <v>23</v>
      </c>
      <c r="L15" s="16"/>
      <c r="M15" s="24">
        <v>8</v>
      </c>
    </row>
    <row r="16" spans="1:13" ht="37.5" customHeight="1">
      <c r="A16" s="68" t="s">
        <v>11</v>
      </c>
      <c r="B16" s="2">
        <v>6</v>
      </c>
      <c r="C16" s="2">
        <v>6</v>
      </c>
      <c r="D16" s="2">
        <v>6</v>
      </c>
      <c r="E16" s="2">
        <v>6</v>
      </c>
      <c r="F16" s="129" t="s">
        <v>118</v>
      </c>
      <c r="G16" s="129">
        <v>12</v>
      </c>
      <c r="H16" s="117"/>
      <c r="I16" s="130"/>
      <c r="J16" s="117"/>
      <c r="K16" s="117">
        <f t="shared" si="0"/>
        <v>24</v>
      </c>
      <c r="L16" s="125"/>
      <c r="M16" s="131">
        <v>9</v>
      </c>
    </row>
    <row r="17" spans="1:13" ht="37.5" customHeight="1">
      <c r="A17" s="79" t="s">
        <v>45</v>
      </c>
      <c r="B17" s="2">
        <v>10</v>
      </c>
      <c r="C17" s="2">
        <v>10</v>
      </c>
      <c r="D17" s="2">
        <v>10</v>
      </c>
      <c r="E17" s="2">
        <v>10</v>
      </c>
      <c r="F17" s="2" t="s">
        <v>118</v>
      </c>
      <c r="G17" s="2">
        <v>12</v>
      </c>
      <c r="H17" s="117"/>
      <c r="I17" s="20">
        <v>2</v>
      </c>
      <c r="J17" s="117"/>
      <c r="K17" s="2">
        <f t="shared" si="0"/>
        <v>34</v>
      </c>
      <c r="L17" s="125"/>
      <c r="M17" s="24">
        <v>10</v>
      </c>
    </row>
    <row r="18" spans="1:13" ht="37.5" customHeight="1" thickBot="1">
      <c r="A18" s="80" t="s">
        <v>21</v>
      </c>
      <c r="B18" s="17" t="s">
        <v>56</v>
      </c>
      <c r="C18" s="17">
        <v>14</v>
      </c>
      <c r="D18" s="17" t="s">
        <v>56</v>
      </c>
      <c r="E18" s="17">
        <v>14</v>
      </c>
      <c r="F18" s="17" t="s">
        <v>56</v>
      </c>
      <c r="G18" s="17">
        <v>14</v>
      </c>
      <c r="H18" s="127"/>
      <c r="I18" s="21"/>
      <c r="J18" s="127"/>
      <c r="K18" s="17">
        <f t="shared" si="0"/>
        <v>42</v>
      </c>
      <c r="L18" s="128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8:A13 A14:A18" name="Range 1_1_1"/>
    <protectedRange sqref="C1:C3 D7 B6:B7 F7" name="Range7_1_1"/>
    <protectedRange sqref="F1:F6" name="Range7_1_2"/>
  </protectedRanges>
  <mergeCells count="11">
    <mergeCell ref="A1:B1"/>
    <mergeCell ref="F6:G6"/>
    <mergeCell ref="D1:D4"/>
    <mergeCell ref="E1:M1"/>
    <mergeCell ref="C2:C4"/>
    <mergeCell ref="E2:M2"/>
    <mergeCell ref="E3:M4"/>
    <mergeCell ref="A2:B4"/>
    <mergeCell ref="B6:C6"/>
    <mergeCell ref="D6:E6"/>
    <mergeCell ref="B20:M20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71" t="s">
        <v>123</v>
      </c>
      <c r="F1" s="171"/>
      <c r="G1" s="171"/>
      <c r="H1" s="171"/>
      <c r="I1" s="171"/>
      <c r="J1" s="171"/>
      <c r="K1" s="171"/>
      <c r="L1" s="171"/>
      <c r="M1" s="172"/>
    </row>
    <row r="2" spans="1:13" ht="15.75" customHeight="1">
      <c r="A2" s="180" t="s">
        <v>124</v>
      </c>
      <c r="B2" s="167"/>
      <c r="C2" s="173">
        <v>38051</v>
      </c>
      <c r="D2" s="169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 customHeight="1">
      <c r="A3" s="180"/>
      <c r="B3" s="167"/>
      <c r="C3" s="167"/>
      <c r="D3" s="169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5.75" customHeight="1">
      <c r="A4" s="180"/>
      <c r="B4" s="167"/>
      <c r="C4" s="167"/>
      <c r="D4" s="170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43</v>
      </c>
      <c r="B8" s="6">
        <v>2</v>
      </c>
      <c r="C8" s="2">
        <v>2</v>
      </c>
      <c r="D8" s="2">
        <v>1</v>
      </c>
      <c r="E8" s="2">
        <v>1</v>
      </c>
      <c r="F8" s="2"/>
      <c r="G8" s="2"/>
      <c r="H8" s="4"/>
      <c r="I8" s="20"/>
      <c r="J8" s="4"/>
      <c r="K8" s="6">
        <f aca="true" t="shared" si="0" ref="K8:K18">SUM(C8+E8+G8+I8)</f>
        <v>3</v>
      </c>
      <c r="L8" s="16"/>
      <c r="M8" s="24">
        <v>1</v>
      </c>
    </row>
    <row r="9" spans="1:13" ht="37.5" customHeight="1">
      <c r="A9" s="68" t="s">
        <v>42</v>
      </c>
      <c r="B9" s="2">
        <v>1</v>
      </c>
      <c r="C9" s="2">
        <v>1</v>
      </c>
      <c r="D9" s="2">
        <v>6</v>
      </c>
      <c r="E9" s="2">
        <v>6</v>
      </c>
      <c r="F9" s="2"/>
      <c r="G9" s="2"/>
      <c r="H9" s="4"/>
      <c r="I9" s="20"/>
      <c r="J9" s="4"/>
      <c r="K9" s="6">
        <f t="shared" si="0"/>
        <v>7</v>
      </c>
      <c r="L9" s="16"/>
      <c r="M9" s="24">
        <v>2</v>
      </c>
    </row>
    <row r="10" spans="1:13" ht="37.5" customHeight="1">
      <c r="A10" s="68" t="s">
        <v>10</v>
      </c>
      <c r="B10" s="6">
        <v>4</v>
      </c>
      <c r="C10" s="2">
        <v>4</v>
      </c>
      <c r="D10" s="2">
        <v>3</v>
      </c>
      <c r="E10" s="2">
        <v>3.5</v>
      </c>
      <c r="F10" s="2"/>
      <c r="G10" s="2"/>
      <c r="H10" s="4"/>
      <c r="I10" s="20"/>
      <c r="J10" s="4"/>
      <c r="K10" s="6">
        <f t="shared" si="0"/>
        <v>7.5</v>
      </c>
      <c r="L10" s="16"/>
      <c r="M10" s="24">
        <v>3</v>
      </c>
    </row>
    <row r="11" spans="1:13" ht="37.5" customHeight="1">
      <c r="A11" s="68" t="s">
        <v>49</v>
      </c>
      <c r="B11" s="6">
        <v>6</v>
      </c>
      <c r="C11" s="6">
        <v>6</v>
      </c>
      <c r="D11" s="6">
        <v>2</v>
      </c>
      <c r="E11" s="2">
        <v>2</v>
      </c>
      <c r="F11" s="2"/>
      <c r="G11" s="2"/>
      <c r="H11" s="4"/>
      <c r="I11" s="20"/>
      <c r="J11" s="4"/>
      <c r="K11" s="6">
        <f t="shared" si="0"/>
        <v>8</v>
      </c>
      <c r="L11" s="16"/>
      <c r="M11" s="23">
        <v>4</v>
      </c>
    </row>
    <row r="12" spans="1:13" ht="37.5" customHeight="1">
      <c r="A12" s="68" t="s">
        <v>11</v>
      </c>
      <c r="B12" s="2">
        <v>8</v>
      </c>
      <c r="C12" s="2">
        <v>8</v>
      </c>
      <c r="D12" s="2">
        <v>3</v>
      </c>
      <c r="E12" s="2">
        <v>3.5</v>
      </c>
      <c r="F12" s="2"/>
      <c r="G12" s="2"/>
      <c r="H12" s="4"/>
      <c r="I12" s="20"/>
      <c r="J12" s="4"/>
      <c r="K12" s="6">
        <f t="shared" si="0"/>
        <v>11.5</v>
      </c>
      <c r="L12" s="16"/>
      <c r="M12" s="24">
        <v>5</v>
      </c>
    </row>
    <row r="13" spans="1:13" ht="37.5" customHeight="1">
      <c r="A13" s="68" t="s">
        <v>46</v>
      </c>
      <c r="B13" s="2">
        <v>5</v>
      </c>
      <c r="C13" s="2">
        <v>5</v>
      </c>
      <c r="D13" s="2">
        <v>7</v>
      </c>
      <c r="E13" s="2">
        <v>7</v>
      </c>
      <c r="F13" s="2"/>
      <c r="G13" s="2"/>
      <c r="H13" s="4"/>
      <c r="I13" s="20"/>
      <c r="J13" s="4"/>
      <c r="K13" s="6">
        <f t="shared" si="0"/>
        <v>12</v>
      </c>
      <c r="L13" s="16"/>
      <c r="M13" s="24">
        <v>6</v>
      </c>
    </row>
    <row r="14" spans="1:13" ht="37.5" customHeight="1">
      <c r="A14" s="68" t="s">
        <v>47</v>
      </c>
      <c r="B14" s="2">
        <v>3</v>
      </c>
      <c r="C14" s="2">
        <v>3</v>
      </c>
      <c r="D14" s="2" t="s">
        <v>122</v>
      </c>
      <c r="E14" s="2">
        <v>12</v>
      </c>
      <c r="F14" s="2"/>
      <c r="G14" s="2"/>
      <c r="H14" s="4"/>
      <c r="I14" s="20"/>
      <c r="J14" s="4"/>
      <c r="K14" s="6">
        <f t="shared" si="0"/>
        <v>15</v>
      </c>
      <c r="L14" s="16"/>
      <c r="M14" s="24">
        <v>7</v>
      </c>
    </row>
    <row r="15" spans="1:13" ht="37.5" customHeight="1">
      <c r="A15" s="68" t="s">
        <v>45</v>
      </c>
      <c r="B15" s="2">
        <v>7</v>
      </c>
      <c r="C15" s="2">
        <v>7</v>
      </c>
      <c r="D15" s="2">
        <v>9</v>
      </c>
      <c r="E15" s="2">
        <v>9</v>
      </c>
      <c r="F15" s="2"/>
      <c r="G15" s="2"/>
      <c r="H15" s="4"/>
      <c r="I15" s="20">
        <v>2</v>
      </c>
      <c r="J15" s="4"/>
      <c r="K15" s="6">
        <f t="shared" si="0"/>
        <v>18</v>
      </c>
      <c r="L15" s="125"/>
      <c r="M15" s="24">
        <v>8</v>
      </c>
    </row>
    <row r="16" spans="1:13" ht="37.5" customHeight="1">
      <c r="A16" s="68" t="s">
        <v>21</v>
      </c>
      <c r="B16" s="2" t="s">
        <v>122</v>
      </c>
      <c r="C16" s="2">
        <v>12</v>
      </c>
      <c r="D16" s="2">
        <v>5</v>
      </c>
      <c r="E16" s="2">
        <v>5</v>
      </c>
      <c r="F16" s="129"/>
      <c r="G16" s="129"/>
      <c r="H16" s="124"/>
      <c r="I16" s="130">
        <v>2</v>
      </c>
      <c r="J16" s="124"/>
      <c r="K16" s="117">
        <f t="shared" si="0"/>
        <v>19</v>
      </c>
      <c r="L16" s="125"/>
      <c r="M16" s="131">
        <v>9</v>
      </c>
    </row>
    <row r="17" spans="1:13" ht="37.5" customHeight="1">
      <c r="A17" s="79" t="s">
        <v>12</v>
      </c>
      <c r="B17" s="2" t="s">
        <v>125</v>
      </c>
      <c r="C17" s="2">
        <v>12</v>
      </c>
      <c r="D17" s="2">
        <v>8</v>
      </c>
      <c r="E17" s="2">
        <v>8</v>
      </c>
      <c r="F17" s="2"/>
      <c r="G17" s="2"/>
      <c r="H17" s="124"/>
      <c r="I17" s="20"/>
      <c r="J17" s="124"/>
      <c r="K17" s="2">
        <f t="shared" si="0"/>
        <v>20</v>
      </c>
      <c r="L17" s="125"/>
      <c r="M17" s="24">
        <v>10</v>
      </c>
    </row>
    <row r="18" spans="1:13" ht="37.5" customHeight="1" thickBot="1">
      <c r="A18" s="80" t="s">
        <v>9</v>
      </c>
      <c r="B18" s="17">
        <v>9</v>
      </c>
      <c r="C18" s="17">
        <v>9</v>
      </c>
      <c r="D18" s="17">
        <v>10</v>
      </c>
      <c r="E18" s="17">
        <v>10</v>
      </c>
      <c r="F18" s="17"/>
      <c r="G18" s="17"/>
      <c r="H18" s="127"/>
      <c r="I18" s="21">
        <v>1</v>
      </c>
      <c r="J18" s="127"/>
      <c r="K18" s="17">
        <f t="shared" si="0"/>
        <v>20</v>
      </c>
      <c r="L18" s="128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8:A18" name="Range 1_1_1"/>
    <protectedRange sqref="C1:C3 D7 B6:B7 F7" name="Range7_1_1"/>
    <protectedRange sqref="F1:F6" name="Range7_1_2"/>
  </protectedRanges>
  <mergeCells count="11">
    <mergeCell ref="A1:B1"/>
    <mergeCell ref="F6:G6"/>
    <mergeCell ref="D1:D4"/>
    <mergeCell ref="E1:M1"/>
    <mergeCell ref="C2:C4"/>
    <mergeCell ref="E2:M2"/>
    <mergeCell ref="E3:M4"/>
    <mergeCell ref="A2:B4"/>
    <mergeCell ref="B6:C6"/>
    <mergeCell ref="D6:E6"/>
    <mergeCell ref="B20:M20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5.75" customHeight="1">
      <c r="A2" s="180" t="s">
        <v>121</v>
      </c>
      <c r="B2" s="167"/>
      <c r="C2" s="173">
        <v>38023</v>
      </c>
      <c r="D2" s="169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 customHeight="1">
      <c r="A3" s="180"/>
      <c r="B3" s="167"/>
      <c r="C3" s="167"/>
      <c r="D3" s="169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5.75" customHeight="1">
      <c r="A4" s="180"/>
      <c r="B4" s="167"/>
      <c r="C4" s="167"/>
      <c r="D4" s="170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49</v>
      </c>
      <c r="B8" s="6">
        <v>1</v>
      </c>
      <c r="C8" s="2">
        <v>1</v>
      </c>
      <c r="D8" s="2">
        <v>4</v>
      </c>
      <c r="E8" s="2">
        <v>4</v>
      </c>
      <c r="F8" s="2">
        <v>1</v>
      </c>
      <c r="G8" s="2">
        <v>1</v>
      </c>
      <c r="H8" s="4"/>
      <c r="I8" s="20">
        <v>1</v>
      </c>
      <c r="J8" s="4"/>
      <c r="K8" s="6">
        <f aca="true" t="shared" si="0" ref="K8:K18">SUM(C8+E8+G8+I8)</f>
        <v>7</v>
      </c>
      <c r="L8" s="16"/>
      <c r="M8" s="24">
        <v>1</v>
      </c>
    </row>
    <row r="9" spans="1:13" ht="37.5" customHeight="1">
      <c r="A9" s="68" t="s">
        <v>10</v>
      </c>
      <c r="B9" s="2">
        <v>2</v>
      </c>
      <c r="C9" s="2">
        <v>2</v>
      </c>
      <c r="D9" s="2">
        <v>2</v>
      </c>
      <c r="E9" s="2">
        <v>2</v>
      </c>
      <c r="F9" s="2">
        <v>3</v>
      </c>
      <c r="G9" s="2">
        <v>3</v>
      </c>
      <c r="H9" s="4"/>
      <c r="I9" s="20"/>
      <c r="J9" s="4"/>
      <c r="K9" s="6">
        <f t="shared" si="0"/>
        <v>7</v>
      </c>
      <c r="L9" s="16"/>
      <c r="M9" s="24">
        <v>2</v>
      </c>
    </row>
    <row r="10" spans="1:13" ht="37.5" customHeight="1">
      <c r="A10" s="68" t="s">
        <v>46</v>
      </c>
      <c r="B10" s="6">
        <v>7</v>
      </c>
      <c r="C10" s="2">
        <v>7</v>
      </c>
      <c r="D10" s="2">
        <v>1</v>
      </c>
      <c r="E10" s="2">
        <v>1</v>
      </c>
      <c r="F10" s="2">
        <v>8</v>
      </c>
      <c r="G10" s="2">
        <v>8</v>
      </c>
      <c r="H10" s="4"/>
      <c r="I10" s="20"/>
      <c r="J10" s="4"/>
      <c r="K10" s="6">
        <f t="shared" si="0"/>
        <v>16</v>
      </c>
      <c r="L10" s="16"/>
      <c r="M10" s="24">
        <v>3</v>
      </c>
    </row>
    <row r="11" spans="1:13" ht="37.5" customHeight="1">
      <c r="A11" s="68" t="s">
        <v>43</v>
      </c>
      <c r="B11" s="6">
        <v>3</v>
      </c>
      <c r="C11" s="6">
        <v>3</v>
      </c>
      <c r="D11" s="6">
        <v>7</v>
      </c>
      <c r="E11" s="2">
        <v>7</v>
      </c>
      <c r="F11" s="2">
        <v>6</v>
      </c>
      <c r="G11" s="2">
        <v>6</v>
      </c>
      <c r="H11" s="4"/>
      <c r="I11" s="20"/>
      <c r="J11" s="4"/>
      <c r="K11" s="6">
        <f t="shared" si="0"/>
        <v>16</v>
      </c>
      <c r="L11" s="16"/>
      <c r="M11" s="23">
        <v>4</v>
      </c>
    </row>
    <row r="12" spans="1:13" ht="37.5" customHeight="1">
      <c r="A12" s="68" t="s">
        <v>9</v>
      </c>
      <c r="B12" s="2">
        <v>8</v>
      </c>
      <c r="C12" s="2">
        <v>8</v>
      </c>
      <c r="D12" s="2">
        <v>5</v>
      </c>
      <c r="E12" s="2">
        <v>5</v>
      </c>
      <c r="F12" s="2">
        <v>2</v>
      </c>
      <c r="G12" s="2">
        <v>2</v>
      </c>
      <c r="H12" s="4"/>
      <c r="I12" s="20">
        <v>2</v>
      </c>
      <c r="J12" s="4"/>
      <c r="K12" s="6">
        <f t="shared" si="0"/>
        <v>17</v>
      </c>
      <c r="L12" s="16"/>
      <c r="M12" s="24">
        <v>5</v>
      </c>
    </row>
    <row r="13" spans="1:13" ht="37.5" customHeight="1">
      <c r="A13" s="68" t="s">
        <v>11</v>
      </c>
      <c r="B13" s="2">
        <v>6</v>
      </c>
      <c r="C13" s="2">
        <v>6</v>
      </c>
      <c r="D13" s="2">
        <v>6</v>
      </c>
      <c r="E13" s="2">
        <v>6</v>
      </c>
      <c r="F13" s="2">
        <v>7</v>
      </c>
      <c r="G13" s="2">
        <v>7</v>
      </c>
      <c r="H13" s="4"/>
      <c r="I13" s="20"/>
      <c r="J13" s="4"/>
      <c r="K13" s="6">
        <f t="shared" si="0"/>
        <v>19</v>
      </c>
      <c r="L13" s="16"/>
      <c r="M13" s="24">
        <v>6</v>
      </c>
    </row>
    <row r="14" spans="1:13" ht="37.5" customHeight="1">
      <c r="A14" s="68" t="s">
        <v>45</v>
      </c>
      <c r="B14" s="2">
        <v>5</v>
      </c>
      <c r="C14" s="2">
        <v>5</v>
      </c>
      <c r="D14" s="2" t="s">
        <v>118</v>
      </c>
      <c r="E14" s="2">
        <v>12</v>
      </c>
      <c r="F14" s="2">
        <v>4</v>
      </c>
      <c r="G14" s="2">
        <v>4</v>
      </c>
      <c r="H14" s="4"/>
      <c r="I14" s="20">
        <v>1</v>
      </c>
      <c r="J14" s="4"/>
      <c r="K14" s="6">
        <f t="shared" si="0"/>
        <v>22</v>
      </c>
      <c r="L14" s="16"/>
      <c r="M14" s="24">
        <v>7</v>
      </c>
    </row>
    <row r="15" spans="1:13" ht="37.5" customHeight="1">
      <c r="A15" s="68" t="s">
        <v>12</v>
      </c>
      <c r="B15" s="2">
        <v>4</v>
      </c>
      <c r="C15" s="2">
        <v>4</v>
      </c>
      <c r="D15" s="2" t="s">
        <v>118</v>
      </c>
      <c r="E15" s="2">
        <v>12</v>
      </c>
      <c r="F15" s="2">
        <v>5</v>
      </c>
      <c r="G15" s="2">
        <v>5</v>
      </c>
      <c r="H15" s="4"/>
      <c r="I15" s="20">
        <v>2</v>
      </c>
      <c r="J15" s="4"/>
      <c r="K15" s="6">
        <f t="shared" si="0"/>
        <v>23</v>
      </c>
      <c r="L15" s="16"/>
      <c r="M15" s="24">
        <v>8</v>
      </c>
    </row>
    <row r="16" spans="1:13" ht="37.5" customHeight="1">
      <c r="A16" s="68" t="s">
        <v>42</v>
      </c>
      <c r="B16" s="2" t="s">
        <v>118</v>
      </c>
      <c r="C16" s="2">
        <v>12</v>
      </c>
      <c r="D16" s="2">
        <v>3</v>
      </c>
      <c r="E16" s="2">
        <v>3</v>
      </c>
      <c r="F16" s="2" t="s">
        <v>118</v>
      </c>
      <c r="G16" s="2">
        <v>12</v>
      </c>
      <c r="H16" s="4"/>
      <c r="I16" s="20"/>
      <c r="J16" s="4"/>
      <c r="K16" s="6">
        <f t="shared" si="0"/>
        <v>27</v>
      </c>
      <c r="L16" s="16"/>
      <c r="M16" s="24">
        <v>9</v>
      </c>
    </row>
    <row r="17" spans="1:13" ht="37.5" customHeight="1">
      <c r="A17" s="68" t="s">
        <v>47</v>
      </c>
      <c r="B17" s="2">
        <v>9</v>
      </c>
      <c r="C17" s="2">
        <v>9</v>
      </c>
      <c r="D17" s="2">
        <v>8</v>
      </c>
      <c r="E17" s="2">
        <v>8</v>
      </c>
      <c r="F17" s="2" t="s">
        <v>118</v>
      </c>
      <c r="G17" s="2">
        <v>12</v>
      </c>
      <c r="H17" s="4"/>
      <c r="I17" s="20"/>
      <c r="J17" s="4"/>
      <c r="K17" s="6">
        <f t="shared" si="0"/>
        <v>29</v>
      </c>
      <c r="L17" s="16"/>
      <c r="M17" s="24">
        <v>10</v>
      </c>
    </row>
    <row r="18" spans="1:13" ht="37.5" customHeight="1" thickBot="1">
      <c r="A18" s="69" t="s">
        <v>21</v>
      </c>
      <c r="B18" s="17">
        <v>10</v>
      </c>
      <c r="C18" s="17">
        <v>10</v>
      </c>
      <c r="D18" s="17">
        <v>9</v>
      </c>
      <c r="E18" s="17">
        <v>9</v>
      </c>
      <c r="F18" s="17" t="s">
        <v>122</v>
      </c>
      <c r="G18" s="17">
        <v>12</v>
      </c>
      <c r="H18" s="18"/>
      <c r="I18" s="21"/>
      <c r="J18" s="18"/>
      <c r="K18" s="17">
        <f t="shared" si="0"/>
        <v>31</v>
      </c>
      <c r="L18" s="19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12:A18 A8:A11" name="Range 1_1_1"/>
    <protectedRange sqref="C1:C3 D7 B6:B7 F7" name="Range7_1_1"/>
    <protectedRange sqref="F1:F6" name="Range7_1_2"/>
  </protectedRanges>
  <mergeCells count="11">
    <mergeCell ref="B20:M20"/>
    <mergeCell ref="A1:B1"/>
    <mergeCell ref="F6:G6"/>
    <mergeCell ref="D1:D4"/>
    <mergeCell ref="E1:M1"/>
    <mergeCell ref="C2:C4"/>
    <mergeCell ref="E2:M2"/>
    <mergeCell ref="E3:M4"/>
    <mergeCell ref="A2:B4"/>
    <mergeCell ref="B6:C6"/>
    <mergeCell ref="D6:E6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A2" sqref="A2:B4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5.75" customHeight="1">
      <c r="A2" s="180" t="s">
        <v>119</v>
      </c>
      <c r="B2" s="167"/>
      <c r="C2" s="173">
        <v>37995</v>
      </c>
      <c r="D2" s="169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 customHeight="1">
      <c r="A3" s="180"/>
      <c r="B3" s="167"/>
      <c r="C3" s="167"/>
      <c r="D3" s="169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5.75" customHeight="1">
      <c r="A4" s="180"/>
      <c r="B4" s="167"/>
      <c r="C4" s="167"/>
      <c r="D4" s="170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49</v>
      </c>
      <c r="B8" s="2">
        <v>2</v>
      </c>
      <c r="C8" s="2">
        <v>2</v>
      </c>
      <c r="D8" s="2">
        <v>1</v>
      </c>
      <c r="E8" s="2">
        <v>1</v>
      </c>
      <c r="F8" s="2">
        <v>1</v>
      </c>
      <c r="G8" s="2">
        <v>1</v>
      </c>
      <c r="H8" s="4"/>
      <c r="I8" s="20"/>
      <c r="J8" s="4"/>
      <c r="K8" s="6">
        <f aca="true" t="shared" si="0" ref="K8:K18">SUM(C8+E8+G8+I8)</f>
        <v>4</v>
      </c>
      <c r="L8" s="16"/>
      <c r="M8" s="24">
        <v>1</v>
      </c>
    </row>
    <row r="9" spans="1:13" ht="37.5" customHeight="1">
      <c r="A9" s="68" t="s">
        <v>10</v>
      </c>
      <c r="B9" s="6">
        <v>1</v>
      </c>
      <c r="C9" s="2">
        <v>1</v>
      </c>
      <c r="D9" s="2">
        <v>3</v>
      </c>
      <c r="E9" s="2">
        <v>3</v>
      </c>
      <c r="F9" s="2">
        <v>2</v>
      </c>
      <c r="G9" s="2">
        <v>2</v>
      </c>
      <c r="H9" s="4"/>
      <c r="I9" s="20"/>
      <c r="J9" s="4"/>
      <c r="K9" s="6">
        <f t="shared" si="0"/>
        <v>6</v>
      </c>
      <c r="L9" s="16"/>
      <c r="M9" s="24">
        <v>2</v>
      </c>
    </row>
    <row r="10" spans="1:13" ht="37.5" customHeight="1">
      <c r="A10" s="68" t="s">
        <v>43</v>
      </c>
      <c r="B10" s="6">
        <v>3</v>
      </c>
      <c r="C10" s="6">
        <v>3</v>
      </c>
      <c r="D10" s="6">
        <v>2</v>
      </c>
      <c r="E10" s="2">
        <v>2</v>
      </c>
      <c r="F10" s="2" t="s">
        <v>120</v>
      </c>
      <c r="G10" s="2">
        <v>3.5</v>
      </c>
      <c r="H10" s="4"/>
      <c r="I10" s="20"/>
      <c r="J10" s="4"/>
      <c r="K10" s="6">
        <f t="shared" si="0"/>
        <v>8.5</v>
      </c>
      <c r="L10" s="16"/>
      <c r="M10" s="23">
        <v>3</v>
      </c>
    </row>
    <row r="11" spans="1:13" ht="37.5" customHeight="1">
      <c r="A11" s="68" t="s">
        <v>21</v>
      </c>
      <c r="B11" s="6">
        <v>5</v>
      </c>
      <c r="C11" s="2">
        <v>5</v>
      </c>
      <c r="D11" s="2">
        <v>4</v>
      </c>
      <c r="E11" s="2">
        <v>4</v>
      </c>
      <c r="F11" s="2" t="s">
        <v>120</v>
      </c>
      <c r="G11" s="2">
        <v>3.5</v>
      </c>
      <c r="H11" s="4"/>
      <c r="I11" s="20">
        <v>3</v>
      </c>
      <c r="J11" s="4"/>
      <c r="K11" s="6">
        <f t="shared" si="0"/>
        <v>15.5</v>
      </c>
      <c r="L11" s="16"/>
      <c r="M11" s="24">
        <v>4</v>
      </c>
    </row>
    <row r="12" spans="1:13" ht="37.5" customHeight="1">
      <c r="A12" s="68" t="s">
        <v>42</v>
      </c>
      <c r="B12" s="2">
        <v>4</v>
      </c>
      <c r="C12" s="2">
        <v>4</v>
      </c>
      <c r="D12" s="2">
        <v>7</v>
      </c>
      <c r="E12" s="2">
        <v>7</v>
      </c>
      <c r="F12" s="2">
        <v>7</v>
      </c>
      <c r="G12" s="2">
        <v>7</v>
      </c>
      <c r="H12" s="4"/>
      <c r="I12" s="20"/>
      <c r="J12" s="4"/>
      <c r="K12" s="6">
        <f t="shared" si="0"/>
        <v>18</v>
      </c>
      <c r="L12" s="16"/>
      <c r="M12" s="24">
        <v>5</v>
      </c>
    </row>
    <row r="13" spans="1:13" ht="37.5" customHeight="1">
      <c r="A13" s="68" t="s">
        <v>9</v>
      </c>
      <c r="B13" s="2">
        <v>9</v>
      </c>
      <c r="C13" s="2">
        <v>9</v>
      </c>
      <c r="D13" s="2">
        <v>5</v>
      </c>
      <c r="E13" s="2">
        <v>5</v>
      </c>
      <c r="F13" s="2">
        <v>8</v>
      </c>
      <c r="G13" s="2">
        <v>8</v>
      </c>
      <c r="H13" s="4"/>
      <c r="I13" s="20"/>
      <c r="J13" s="4"/>
      <c r="K13" s="6">
        <f t="shared" si="0"/>
        <v>22</v>
      </c>
      <c r="L13" s="16"/>
      <c r="M13" s="24">
        <v>6</v>
      </c>
    </row>
    <row r="14" spans="1:13" ht="37.5" customHeight="1">
      <c r="A14" s="68" t="s">
        <v>46</v>
      </c>
      <c r="B14" s="2">
        <v>6</v>
      </c>
      <c r="C14" s="2">
        <v>6</v>
      </c>
      <c r="D14" s="2">
        <v>10</v>
      </c>
      <c r="E14" s="2">
        <v>10</v>
      </c>
      <c r="F14" s="120">
        <v>5</v>
      </c>
      <c r="G14" s="2">
        <v>5</v>
      </c>
      <c r="H14" s="4"/>
      <c r="I14" s="20">
        <v>2</v>
      </c>
      <c r="J14" s="4"/>
      <c r="K14" s="6">
        <f t="shared" si="0"/>
        <v>23</v>
      </c>
      <c r="L14" s="16"/>
      <c r="M14" s="24">
        <v>7</v>
      </c>
    </row>
    <row r="15" spans="1:13" ht="37.5" customHeight="1">
      <c r="A15" s="68" t="s">
        <v>11</v>
      </c>
      <c r="B15" s="2">
        <v>8</v>
      </c>
      <c r="C15" s="2">
        <v>8</v>
      </c>
      <c r="D15" s="2">
        <v>9</v>
      </c>
      <c r="E15" s="2">
        <v>9</v>
      </c>
      <c r="F15" s="120">
        <v>6</v>
      </c>
      <c r="G15" s="2">
        <v>6</v>
      </c>
      <c r="H15" s="4"/>
      <c r="I15" s="20"/>
      <c r="J15" s="4"/>
      <c r="K15" s="6">
        <f t="shared" si="0"/>
        <v>23</v>
      </c>
      <c r="L15" s="16"/>
      <c r="M15" s="24">
        <v>8</v>
      </c>
    </row>
    <row r="16" spans="1:13" ht="37.5" customHeight="1">
      <c r="A16" s="68" t="s">
        <v>47</v>
      </c>
      <c r="B16" s="2">
        <v>7</v>
      </c>
      <c r="C16" s="2">
        <v>7</v>
      </c>
      <c r="D16" s="2">
        <v>8</v>
      </c>
      <c r="E16" s="2">
        <v>8</v>
      </c>
      <c r="F16" s="2">
        <v>10</v>
      </c>
      <c r="G16" s="2">
        <v>10</v>
      </c>
      <c r="H16" s="4"/>
      <c r="I16" s="20"/>
      <c r="J16" s="4"/>
      <c r="K16" s="6">
        <f t="shared" si="0"/>
        <v>25</v>
      </c>
      <c r="L16" s="16"/>
      <c r="M16" s="24">
        <v>9</v>
      </c>
    </row>
    <row r="17" spans="1:13" ht="37.5" customHeight="1">
      <c r="A17" s="68" t="s">
        <v>12</v>
      </c>
      <c r="B17" s="2" t="s">
        <v>118</v>
      </c>
      <c r="C17" s="2">
        <v>12</v>
      </c>
      <c r="D17" s="2">
        <v>6</v>
      </c>
      <c r="E17" s="2">
        <v>6</v>
      </c>
      <c r="F17" s="2">
        <v>11</v>
      </c>
      <c r="G17" s="2">
        <v>11</v>
      </c>
      <c r="H17" s="4"/>
      <c r="I17" s="20"/>
      <c r="J17" s="4"/>
      <c r="K17" s="6">
        <f t="shared" si="0"/>
        <v>29</v>
      </c>
      <c r="L17" s="16"/>
      <c r="M17" s="24">
        <v>10</v>
      </c>
    </row>
    <row r="18" spans="1:13" ht="37.5" customHeight="1" thickBot="1">
      <c r="A18" s="69" t="s">
        <v>45</v>
      </c>
      <c r="B18" s="17" t="s">
        <v>118</v>
      </c>
      <c r="C18" s="17">
        <v>12</v>
      </c>
      <c r="D18" s="17" t="s">
        <v>118</v>
      </c>
      <c r="E18" s="17">
        <v>12</v>
      </c>
      <c r="F18" s="17">
        <v>9</v>
      </c>
      <c r="G18" s="17">
        <v>9</v>
      </c>
      <c r="H18" s="18"/>
      <c r="I18" s="21"/>
      <c r="J18" s="18"/>
      <c r="K18" s="17">
        <f t="shared" si="0"/>
        <v>33</v>
      </c>
      <c r="L18" s="19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16:A18 A8:A15" name="Range 1_1_1"/>
    <protectedRange sqref="C1:C3 F7 D7 B6:B7" name="Range7_1_1"/>
    <protectedRange sqref="F1:F6" name="Range7_1_2"/>
  </protectedRanges>
  <mergeCells count="11">
    <mergeCell ref="A2:B4"/>
    <mergeCell ref="B6:C6"/>
    <mergeCell ref="D6:E6"/>
    <mergeCell ref="B20:M20"/>
    <mergeCell ref="A1:B1"/>
    <mergeCell ref="F6:G6"/>
    <mergeCell ref="D1:D4"/>
    <mergeCell ref="E1:M1"/>
    <mergeCell ref="C2:C4"/>
    <mergeCell ref="E2:M2"/>
    <mergeCell ref="E3:M4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25.140625" style="0" customWidth="1"/>
    <col min="2" max="7" width="16.140625" style="0" customWidth="1"/>
    <col min="8" max="8" width="3.7109375" style="0" customWidth="1"/>
    <col min="9" max="9" width="10.8515625" style="0" customWidth="1"/>
    <col min="10" max="10" width="3.57421875" style="0" customWidth="1"/>
    <col min="11" max="11" width="9.57421875" style="0" customWidth="1"/>
    <col min="12" max="12" width="3.140625" style="0" customWidth="1"/>
    <col min="13" max="13" width="14.00390625" style="0" customWidth="1"/>
  </cols>
  <sheetData>
    <row r="1" spans="1:13" ht="15.75" customHeight="1">
      <c r="A1" s="165" t="s">
        <v>0</v>
      </c>
      <c r="B1" s="166"/>
      <c r="C1" s="64" t="s">
        <v>1</v>
      </c>
      <c r="D1" s="168" t="s">
        <v>2</v>
      </c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5.75" customHeight="1">
      <c r="A2" s="180" t="s">
        <v>117</v>
      </c>
      <c r="B2" s="167"/>
      <c r="C2" s="173">
        <v>37960</v>
      </c>
      <c r="D2" s="169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5.75" customHeight="1">
      <c r="A3" s="180"/>
      <c r="B3" s="167"/>
      <c r="C3" s="167"/>
      <c r="D3" s="169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5.75" customHeight="1">
      <c r="A4" s="180"/>
      <c r="B4" s="167"/>
      <c r="C4" s="167"/>
      <c r="D4" s="170"/>
      <c r="E4" s="178"/>
      <c r="F4" s="178"/>
      <c r="G4" s="178"/>
      <c r="H4" s="178"/>
      <c r="I4" s="178"/>
      <c r="J4" s="178"/>
      <c r="K4" s="178"/>
      <c r="L4" s="178"/>
      <c r="M4" s="179"/>
    </row>
    <row r="5" spans="1:13" ht="9.75" customHeight="1">
      <c r="A5" s="7"/>
      <c r="B5" s="4"/>
      <c r="C5" s="4"/>
      <c r="D5" s="4"/>
      <c r="E5" s="9"/>
      <c r="F5" s="4"/>
      <c r="G5" s="4"/>
      <c r="H5" s="4"/>
      <c r="I5" s="4"/>
      <c r="J5" s="4"/>
      <c r="K5" s="4"/>
      <c r="L5" s="4"/>
      <c r="M5" s="10"/>
    </row>
    <row r="6" spans="1:13" ht="23.25">
      <c r="A6" s="11"/>
      <c r="B6" s="167" t="s">
        <v>3</v>
      </c>
      <c r="C6" s="167"/>
      <c r="D6" s="167" t="s">
        <v>4</v>
      </c>
      <c r="E6" s="167"/>
      <c r="F6" s="167" t="s">
        <v>5</v>
      </c>
      <c r="G6" s="167"/>
      <c r="H6" s="4"/>
      <c r="I6" s="4"/>
      <c r="J6" s="12"/>
      <c r="K6" s="13"/>
      <c r="L6" s="13"/>
      <c r="M6" s="14"/>
    </row>
    <row r="7" spans="1:13" ht="63.75" customHeight="1">
      <c r="A7" s="67" t="s">
        <v>6</v>
      </c>
      <c r="B7" s="2" t="s">
        <v>7</v>
      </c>
      <c r="C7" s="2" t="s">
        <v>8</v>
      </c>
      <c r="D7" s="2" t="s">
        <v>7</v>
      </c>
      <c r="E7" s="2" t="s">
        <v>8</v>
      </c>
      <c r="F7" s="2" t="s">
        <v>7</v>
      </c>
      <c r="G7" s="2" t="s">
        <v>8</v>
      </c>
      <c r="H7" s="4"/>
      <c r="I7" s="2" t="s">
        <v>24</v>
      </c>
      <c r="J7" s="12"/>
      <c r="K7" s="2" t="s">
        <v>8</v>
      </c>
      <c r="L7" s="4"/>
      <c r="M7" s="15" t="s">
        <v>7</v>
      </c>
    </row>
    <row r="8" spans="1:13" ht="37.5" customHeight="1">
      <c r="A8" s="68" t="s">
        <v>43</v>
      </c>
      <c r="B8" s="2">
        <v>1</v>
      </c>
      <c r="C8" s="2">
        <v>1</v>
      </c>
      <c r="D8" s="2">
        <v>1</v>
      </c>
      <c r="E8" s="2">
        <v>1</v>
      </c>
      <c r="F8" s="2">
        <v>4</v>
      </c>
      <c r="G8" s="2">
        <v>4</v>
      </c>
      <c r="H8" s="4"/>
      <c r="I8" s="20"/>
      <c r="J8" s="4"/>
      <c r="K8" s="6">
        <f aca="true" t="shared" si="0" ref="K8:K18">SUM(C8+E8+G8+I8)</f>
        <v>6</v>
      </c>
      <c r="L8" s="16"/>
      <c r="M8" s="24">
        <v>1</v>
      </c>
    </row>
    <row r="9" spans="1:13" ht="37.5" customHeight="1">
      <c r="A9" s="68" t="s">
        <v>10</v>
      </c>
      <c r="B9" s="6">
        <v>2</v>
      </c>
      <c r="C9" s="2">
        <v>2</v>
      </c>
      <c r="D9" s="2">
        <v>4</v>
      </c>
      <c r="E9" s="2">
        <v>4</v>
      </c>
      <c r="F9" s="2">
        <v>3</v>
      </c>
      <c r="G9" s="2">
        <v>3</v>
      </c>
      <c r="H9" s="4"/>
      <c r="I9" s="20"/>
      <c r="J9" s="4"/>
      <c r="K9" s="6">
        <f t="shared" si="0"/>
        <v>9</v>
      </c>
      <c r="L9" s="16"/>
      <c r="M9" s="24">
        <v>2</v>
      </c>
    </row>
    <row r="10" spans="1:13" ht="37.5" customHeight="1">
      <c r="A10" s="68" t="s">
        <v>9</v>
      </c>
      <c r="B10" s="6">
        <v>9</v>
      </c>
      <c r="C10" s="6">
        <v>9</v>
      </c>
      <c r="D10" s="6">
        <v>3</v>
      </c>
      <c r="E10" s="2">
        <v>3</v>
      </c>
      <c r="F10" s="2">
        <v>1</v>
      </c>
      <c r="G10" s="2">
        <v>1</v>
      </c>
      <c r="H10" s="4"/>
      <c r="I10" s="20">
        <v>2</v>
      </c>
      <c r="J10" s="4"/>
      <c r="K10" s="6">
        <f t="shared" si="0"/>
        <v>15</v>
      </c>
      <c r="L10" s="16"/>
      <c r="M10" s="23">
        <v>3</v>
      </c>
    </row>
    <row r="11" spans="1:13" ht="37.5" customHeight="1">
      <c r="A11" s="68" t="s">
        <v>42</v>
      </c>
      <c r="B11" s="6">
        <v>3</v>
      </c>
      <c r="C11" s="2">
        <v>3</v>
      </c>
      <c r="D11" s="2">
        <v>6</v>
      </c>
      <c r="E11" s="2">
        <v>6</v>
      </c>
      <c r="F11" s="2">
        <v>6</v>
      </c>
      <c r="G11" s="2">
        <v>6</v>
      </c>
      <c r="H11" s="4"/>
      <c r="I11" s="20"/>
      <c r="J11" s="4"/>
      <c r="K11" s="6">
        <f t="shared" si="0"/>
        <v>15</v>
      </c>
      <c r="L11" s="16"/>
      <c r="M11" s="24">
        <v>4</v>
      </c>
    </row>
    <row r="12" spans="1:13" ht="37.5" customHeight="1">
      <c r="A12" s="68" t="s">
        <v>47</v>
      </c>
      <c r="B12" s="2">
        <v>8</v>
      </c>
      <c r="C12" s="2">
        <v>8</v>
      </c>
      <c r="D12" s="2">
        <v>2</v>
      </c>
      <c r="E12" s="2">
        <v>2</v>
      </c>
      <c r="F12" s="2">
        <v>5</v>
      </c>
      <c r="G12" s="2">
        <v>5</v>
      </c>
      <c r="H12" s="4"/>
      <c r="I12" s="20">
        <v>3</v>
      </c>
      <c r="J12" s="4"/>
      <c r="K12" s="6">
        <f t="shared" si="0"/>
        <v>18</v>
      </c>
      <c r="L12" s="16"/>
      <c r="M12" s="24">
        <v>5</v>
      </c>
    </row>
    <row r="13" spans="1:13" ht="37.5" customHeight="1">
      <c r="A13" s="68" t="s">
        <v>49</v>
      </c>
      <c r="B13" s="2">
        <v>7</v>
      </c>
      <c r="C13" s="2">
        <v>7</v>
      </c>
      <c r="D13" s="2" t="s">
        <v>118</v>
      </c>
      <c r="E13" s="2">
        <v>12</v>
      </c>
      <c r="F13" s="2">
        <v>2</v>
      </c>
      <c r="G13" s="2">
        <v>2</v>
      </c>
      <c r="H13" s="4"/>
      <c r="I13" s="20">
        <v>1</v>
      </c>
      <c r="J13" s="4"/>
      <c r="K13" s="6">
        <f t="shared" si="0"/>
        <v>22</v>
      </c>
      <c r="L13" s="16"/>
      <c r="M13" s="24">
        <v>6</v>
      </c>
    </row>
    <row r="14" spans="1:13" ht="37.5" customHeight="1">
      <c r="A14" s="68" t="s">
        <v>11</v>
      </c>
      <c r="B14" s="2">
        <v>5</v>
      </c>
      <c r="C14" s="2">
        <v>5</v>
      </c>
      <c r="D14" s="2">
        <v>5</v>
      </c>
      <c r="E14" s="2">
        <v>5</v>
      </c>
      <c r="F14" s="2" t="s">
        <v>118</v>
      </c>
      <c r="G14" s="2">
        <v>12</v>
      </c>
      <c r="H14" s="4"/>
      <c r="I14" s="20"/>
      <c r="J14" s="4"/>
      <c r="K14" s="6">
        <f t="shared" si="0"/>
        <v>22</v>
      </c>
      <c r="L14" s="16"/>
      <c r="M14" s="24">
        <v>7</v>
      </c>
    </row>
    <row r="15" spans="1:13" ht="37.5" customHeight="1">
      <c r="A15" s="68" t="s">
        <v>46</v>
      </c>
      <c r="B15" s="2">
        <v>6</v>
      </c>
      <c r="C15" s="2">
        <v>6</v>
      </c>
      <c r="D15" s="2">
        <v>8</v>
      </c>
      <c r="E15" s="2">
        <v>8</v>
      </c>
      <c r="F15" s="2">
        <v>9</v>
      </c>
      <c r="G15" s="2">
        <v>9</v>
      </c>
      <c r="H15" s="4"/>
      <c r="I15" s="20"/>
      <c r="J15" s="4"/>
      <c r="K15" s="6">
        <f t="shared" si="0"/>
        <v>23</v>
      </c>
      <c r="L15" s="16"/>
      <c r="M15" s="24">
        <v>8</v>
      </c>
    </row>
    <row r="16" spans="1:13" ht="37.5" customHeight="1">
      <c r="A16" s="68" t="s">
        <v>21</v>
      </c>
      <c r="B16" s="2">
        <v>4</v>
      </c>
      <c r="C16" s="2">
        <v>4</v>
      </c>
      <c r="D16" s="2" t="s">
        <v>57</v>
      </c>
      <c r="E16" s="2">
        <v>12</v>
      </c>
      <c r="F16" s="2">
        <v>7</v>
      </c>
      <c r="G16" s="2">
        <v>7</v>
      </c>
      <c r="H16" s="4"/>
      <c r="I16" s="20">
        <v>3</v>
      </c>
      <c r="J16" s="4"/>
      <c r="K16" s="6">
        <f t="shared" si="0"/>
        <v>26</v>
      </c>
      <c r="L16" s="16"/>
      <c r="M16" s="24">
        <v>9</v>
      </c>
    </row>
    <row r="17" spans="1:13" ht="37.5" customHeight="1">
      <c r="A17" s="68" t="s">
        <v>45</v>
      </c>
      <c r="B17" s="2">
        <v>10</v>
      </c>
      <c r="C17" s="2">
        <v>10</v>
      </c>
      <c r="D17" s="2">
        <v>7</v>
      </c>
      <c r="E17" s="2">
        <v>7</v>
      </c>
      <c r="F17" s="2">
        <v>8</v>
      </c>
      <c r="G17" s="2">
        <v>8</v>
      </c>
      <c r="H17" s="4"/>
      <c r="I17" s="20">
        <v>3</v>
      </c>
      <c r="J17" s="4"/>
      <c r="K17" s="6">
        <f t="shared" si="0"/>
        <v>28</v>
      </c>
      <c r="L17" s="16"/>
      <c r="M17" s="24">
        <v>10</v>
      </c>
    </row>
    <row r="18" spans="1:13" ht="37.5" customHeight="1" thickBot="1">
      <c r="A18" s="69" t="s">
        <v>12</v>
      </c>
      <c r="B18" s="17" t="s">
        <v>56</v>
      </c>
      <c r="C18" s="17">
        <v>14</v>
      </c>
      <c r="D18" s="17" t="s">
        <v>56</v>
      </c>
      <c r="E18" s="17">
        <v>14</v>
      </c>
      <c r="F18" s="17" t="s">
        <v>56</v>
      </c>
      <c r="G18" s="17">
        <v>14</v>
      </c>
      <c r="H18" s="18"/>
      <c r="I18" s="21"/>
      <c r="J18" s="18"/>
      <c r="K18" s="17">
        <f t="shared" si="0"/>
        <v>42</v>
      </c>
      <c r="L18" s="19"/>
      <c r="M18" s="22">
        <v>11</v>
      </c>
    </row>
    <row r="19" ht="8.25" customHeight="1"/>
    <row r="20" spans="1:13" ht="46.5" customHeight="1">
      <c r="A20" s="4" t="s">
        <v>22</v>
      </c>
      <c r="B20" s="164" t="s">
        <v>23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2" ht="12.75">
      <c r="C22" s="39"/>
    </row>
    <row r="23" spans="2:3" ht="12.75">
      <c r="B23" s="38"/>
      <c r="C23" s="39"/>
    </row>
    <row r="24" spans="2:3" ht="12.75">
      <c r="B24" s="38"/>
      <c r="C24" s="39"/>
    </row>
    <row r="25" spans="2:3" ht="12.75">
      <c r="B25" s="38"/>
      <c r="C25" s="39"/>
    </row>
    <row r="26" spans="2:3" ht="12.75">
      <c r="B26" s="38"/>
      <c r="C26" s="39"/>
    </row>
    <row r="27" spans="2:3" ht="12.75">
      <c r="B27" s="38"/>
      <c r="C27" s="39"/>
    </row>
  </sheetData>
  <sheetProtection/>
  <protectedRanges>
    <protectedRange sqref="A8:A18" name="Range 1_1_1"/>
    <protectedRange sqref="C1:C3 F7 D7 B6:B7" name="Range7_1_1"/>
    <protectedRange sqref="F1:F6" name="Range7_1_2"/>
  </protectedRanges>
  <mergeCells count="11">
    <mergeCell ref="B6:C6"/>
    <mergeCell ref="D6:E6"/>
    <mergeCell ref="B20:M20"/>
    <mergeCell ref="A1:B1"/>
    <mergeCell ref="F6:G6"/>
    <mergeCell ref="D1:D4"/>
    <mergeCell ref="E1:M1"/>
    <mergeCell ref="C2:C4"/>
    <mergeCell ref="E2:M2"/>
    <mergeCell ref="E3:M4"/>
    <mergeCell ref="A2:B4"/>
  </mergeCells>
  <printOptions horizontalCentered="1" verticalCentered="1"/>
  <pageMargins left="0.2755905511811024" right="0.4724409448818898" top="0.7086614173228347" bottom="0.33" header="0.2362204724409449" footer="0.22"/>
  <pageSetup fitToHeight="1" fitToWidth="1" horizontalDpi="300" verticalDpi="300" orientation="landscape" paperSize="9" scale="84" r:id="rId1"/>
  <headerFooter alignWithMargins="0">
    <oddHeader>&amp;C&amp;"Arial,Bold Italic"&amp;28Race Summary Table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Clark</dc:creator>
  <cp:keywords/>
  <dc:description/>
  <cp:lastModifiedBy>Registered User</cp:lastModifiedBy>
  <cp:lastPrinted>2003-10-30T17:16:48Z</cp:lastPrinted>
  <dcterms:created xsi:type="dcterms:W3CDTF">2002-10-14T05:27:16Z</dcterms:created>
  <dcterms:modified xsi:type="dcterms:W3CDTF">2004-09-25T13:18:23Z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-1624517104</vt:i4>
  </property>
  <property fmtid="{D5CDD505-2E9C-101B-9397-08002B2CF9AE}" pid="3" name="_EmailSubject">
    <vt:lpwstr>November Team race results</vt:lpwstr>
  </property>
  <property fmtid="{D5CDD505-2E9C-101B-9397-08002B2CF9AE}" pid="4" name="_AuthorEmail">
    <vt:lpwstr>clarkd@omantel.net.om</vt:lpwstr>
  </property>
  <property fmtid="{D5CDD505-2E9C-101B-9397-08002B2CF9AE}" pid="5" name="_AuthorEmailDisplayName">
    <vt:lpwstr>Dave Clark</vt:lpwstr>
  </property>
  <property fmtid="{D5CDD505-2E9C-101B-9397-08002B2CF9AE}" pid="6" name="_PreviousAdHocReviewCycleID">
    <vt:i4>-1624517104</vt:i4>
  </property>
  <property fmtid="{D5CDD505-2E9C-101B-9397-08002B2CF9AE}" pid="7" name="_ReviewingToolsShownOnce">
    <vt:lpwstr/>
  </property>
</Properties>
</file>