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3620" windowHeight="11835" tabRatio="601" activeTab="0"/>
  </bookViews>
  <sheets>
    <sheet name="Catamaran Fleet" sheetId="1" r:id="rId1"/>
  </sheets>
  <definedNames>
    <definedName name="_xlnm.Print_Area" localSheetId="0">'Catamaran Fleet'!$A$1:$AQ$32</definedName>
  </definedNames>
  <calcPr fullCalcOnLoad="1"/>
</workbook>
</file>

<file path=xl/sharedStrings.xml><?xml version="1.0" encoding="utf-8"?>
<sst xmlns="http://schemas.openxmlformats.org/spreadsheetml/2006/main" count="156" uniqueCount="83">
  <si>
    <t>Overall</t>
  </si>
  <si>
    <t>Points</t>
  </si>
  <si>
    <t>Conor Ward</t>
  </si>
  <si>
    <t>Race number</t>
  </si>
  <si>
    <t>dns</t>
  </si>
  <si>
    <t>Number of races</t>
  </si>
  <si>
    <t>No. starters</t>
  </si>
  <si>
    <t>Position</t>
  </si>
  <si>
    <t>Number of discards</t>
  </si>
  <si>
    <t>Race date</t>
  </si>
  <si>
    <t>Peter Eldridge</t>
  </si>
  <si>
    <t>Fleet</t>
  </si>
  <si>
    <t>Skipper</t>
  </si>
  <si>
    <t>Crew</t>
  </si>
  <si>
    <t>UAE Open Hobie 16 Champioships</t>
  </si>
  <si>
    <t>Dubai 13,14 Febuary 2009</t>
  </si>
  <si>
    <t>hull no</t>
  </si>
  <si>
    <t>David Holligan</t>
  </si>
  <si>
    <t>Conrad</t>
  </si>
  <si>
    <t>dne</t>
  </si>
  <si>
    <t>rtd</t>
  </si>
  <si>
    <t>dnf</t>
  </si>
  <si>
    <t>Carol</t>
  </si>
  <si>
    <t>DXB</t>
  </si>
  <si>
    <t>Tom Hemmingway</t>
  </si>
  <si>
    <t>Jamie</t>
  </si>
  <si>
    <t>Tony Van Thiel</t>
  </si>
  <si>
    <t>Oman</t>
  </si>
  <si>
    <t>Qatar</t>
  </si>
  <si>
    <t>Belinda</t>
  </si>
  <si>
    <t>Aus</t>
  </si>
  <si>
    <t>Volker Vahrenkamp</t>
  </si>
  <si>
    <t>ADB</t>
  </si>
  <si>
    <t>Joachim Bildstein</t>
  </si>
  <si>
    <t>Lebanon</t>
  </si>
  <si>
    <t>Ellie</t>
  </si>
  <si>
    <t>Joost Bloemarts</t>
  </si>
  <si>
    <t>Phil</t>
  </si>
  <si>
    <t>Oman Sail 2</t>
  </si>
  <si>
    <t>Maeve</t>
  </si>
  <si>
    <t>Malcom McGreggor</t>
  </si>
  <si>
    <t>Sue</t>
  </si>
  <si>
    <t>Barney Houk</t>
  </si>
  <si>
    <t>Kirsten</t>
  </si>
  <si>
    <t>Andreas Rothfritz</t>
  </si>
  <si>
    <t>Charlie Robinson</t>
  </si>
  <si>
    <t>Lol</t>
  </si>
  <si>
    <t>Tim Grant</t>
  </si>
  <si>
    <t>Findley</t>
  </si>
  <si>
    <t>Andy Dinsdale</t>
  </si>
  <si>
    <t>Antonio</t>
  </si>
  <si>
    <t>Duco</t>
  </si>
  <si>
    <t>notes</t>
  </si>
  <si>
    <t>Series Max Starters</t>
  </si>
  <si>
    <t>Oman Sail 1</t>
  </si>
  <si>
    <t>SUMMARY OF CORRECTED POSITIONS</t>
  </si>
  <si>
    <t>RACE NUMBER</t>
  </si>
  <si>
    <t>NUMBER OF DISCARDS</t>
  </si>
  <si>
    <t>Number of races held so far:</t>
  </si>
  <si>
    <t>Number of discards to date (as per look-up table)</t>
  </si>
  <si>
    <t>Discards</t>
  </si>
  <si>
    <t>Tot Pts</t>
  </si>
  <si>
    <t>Pos</t>
  </si>
  <si>
    <t>Hassan Al Bakr</t>
  </si>
  <si>
    <t>Fahad al Ansani</t>
  </si>
  <si>
    <t>Shoudy Yosry</t>
  </si>
  <si>
    <t>Ali al Safarn</t>
  </si>
  <si>
    <t>Saleh</t>
  </si>
  <si>
    <t>Abdullah</t>
  </si>
  <si>
    <t>Gordon</t>
  </si>
  <si>
    <t>Ahmed</t>
  </si>
  <si>
    <t>Andy</t>
  </si>
  <si>
    <t>G</t>
  </si>
  <si>
    <t>S</t>
  </si>
  <si>
    <t>Dinah</t>
  </si>
  <si>
    <t>Silver</t>
  </si>
  <si>
    <t>ocs</t>
  </si>
  <si>
    <t>dsq</t>
  </si>
  <si>
    <t>G = Gold Fleet</t>
  </si>
  <si>
    <t xml:space="preserve">   S = Silver Fleet</t>
  </si>
  <si>
    <t xml:space="preserve">   </t>
  </si>
  <si>
    <t>Ziad</t>
  </si>
  <si>
    <t>Paul-Henri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</si>
</sst>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_-* #,##0.000_-;\-* #,##0.000_-;_-* &quot;-&quot;??_-;_-@_-"/>
    <numFmt numFmtId="180" formatCode="0.0%"/>
    <numFmt numFmtId="181" formatCode="0.0000000000%"/>
    <numFmt numFmtId="182" formatCode="0.000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3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8"/>
      <color indexed="17"/>
      <name val="ITC Avant Garde Gothic Demi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1" fontId="0" fillId="7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9" fontId="0" fillId="0" borderId="0" xfId="59" applyFont="1" applyAlignment="1">
      <alignment horizontal="center"/>
    </xf>
    <xf numFmtId="180" fontId="0" fillId="0" borderId="0" xfId="59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1" fontId="9" fillId="0" borderId="0" xfId="0" applyNumberFormat="1" applyFont="1" applyBorder="1" applyAlignment="1">
      <alignment horizontal="right" vertical="center"/>
    </xf>
    <xf numFmtId="15" fontId="9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/>
    </xf>
    <xf numFmtId="1" fontId="0" fillId="7" borderId="27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18" borderId="0" xfId="0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1" fontId="0" fillId="18" borderId="0" xfId="0" applyNumberFormat="1" applyFont="1" applyFill="1" applyBorder="1" applyAlignment="1">
      <alignment/>
    </xf>
    <xf numFmtId="0" fontId="14" fillId="18" borderId="0" xfId="0" applyFont="1" applyFill="1" applyAlignment="1">
      <alignment horizontal="right"/>
    </xf>
    <xf numFmtId="0" fontId="0" fillId="18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 vertical="center" textRotation="90" wrapText="1"/>
    </xf>
    <xf numFmtId="0" fontId="0" fillId="18" borderId="0" xfId="0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19" borderId="27" xfId="0" applyFont="1" applyFill="1" applyBorder="1" applyAlignment="1">
      <alignment horizontal="center" vertical="center" textRotation="90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textRotation="90" wrapText="1"/>
    </xf>
    <xf numFmtId="0" fontId="18" fillId="0" borderId="31" xfId="0" applyFont="1" applyFill="1" applyBorder="1" applyAlignment="1">
      <alignment horizontal="center" vertical="center" textRotation="90" wrapText="1"/>
    </xf>
    <xf numFmtId="1" fontId="10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19" borderId="34" xfId="0" applyNumberFormat="1" applyFont="1" applyFill="1" applyBorder="1" applyAlignment="1">
      <alignment horizontal="center"/>
    </xf>
    <xf numFmtId="0" fontId="18" fillId="7" borderId="35" xfId="0" applyFont="1" applyFill="1" applyBorder="1" applyAlignment="1" applyProtection="1">
      <alignment/>
      <protection locked="0"/>
    </xf>
    <xf numFmtId="0" fontId="18" fillId="7" borderId="34" xfId="0" applyFont="1" applyFill="1" applyBorder="1" applyAlignment="1" applyProtection="1">
      <alignment/>
      <protection locked="0"/>
    </xf>
    <xf numFmtId="0" fontId="18" fillId="7" borderId="22" xfId="0" applyFont="1" applyFill="1" applyBorder="1" applyAlignment="1" applyProtection="1">
      <alignment/>
      <protection locked="0"/>
    </xf>
    <xf numFmtId="0" fontId="18" fillId="0" borderId="36" xfId="0" applyFont="1" applyBorder="1" applyAlignment="1" quotePrefix="1">
      <alignment horizontal="center"/>
    </xf>
    <xf numFmtId="1" fontId="18" fillId="7" borderId="16" xfId="0" applyNumberFormat="1" applyFont="1" applyFill="1" applyBorder="1" applyAlignment="1" applyProtection="1">
      <alignment horizontal="left"/>
      <protection locked="0"/>
    </xf>
    <xf numFmtId="1" fontId="18" fillId="0" borderId="37" xfId="0" applyNumberFormat="1" applyFont="1" applyFill="1" applyBorder="1" applyAlignment="1" applyProtection="1">
      <alignment horizontal="center"/>
      <protection/>
    </xf>
    <xf numFmtId="1" fontId="18" fillId="0" borderId="37" xfId="0" applyNumberFormat="1" applyFont="1" applyBorder="1" applyAlignment="1" applyProtection="1">
      <alignment horizontal="center"/>
      <protection/>
    </xf>
    <xf numFmtId="1" fontId="18" fillId="0" borderId="38" xfId="0" applyNumberFormat="1" applyFont="1" applyFill="1" applyBorder="1" applyAlignment="1" applyProtection="1">
      <alignment horizontal="center"/>
      <protection/>
    </xf>
    <xf numFmtId="1" fontId="10" fillId="0" borderId="39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18" fillId="7" borderId="40" xfId="0" applyFont="1" applyFill="1" applyBorder="1" applyAlignment="1" applyProtection="1">
      <alignment/>
      <protection locked="0"/>
    </xf>
    <xf numFmtId="0" fontId="18" fillId="7" borderId="40" xfId="0" applyFont="1" applyFill="1" applyBorder="1" applyAlignment="1" applyProtection="1">
      <alignment horizontal="center"/>
      <protection locked="0"/>
    </xf>
    <xf numFmtId="1" fontId="18" fillId="0" borderId="38" xfId="0" applyNumberFormat="1" applyFont="1" applyBorder="1" applyAlignment="1" applyProtection="1">
      <alignment horizontal="center"/>
      <protection/>
    </xf>
    <xf numFmtId="1" fontId="10" fillId="0" borderId="29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19" borderId="41" xfId="0" applyNumberFormat="1" applyFont="1" applyFill="1" applyBorder="1" applyAlignment="1">
      <alignment horizontal="center"/>
    </xf>
    <xf numFmtId="0" fontId="18" fillId="7" borderId="30" xfId="0" applyFont="1" applyFill="1" applyBorder="1" applyAlignment="1" applyProtection="1">
      <alignment/>
      <protection locked="0"/>
    </xf>
    <xf numFmtId="0" fontId="18" fillId="7" borderId="41" xfId="0" applyFont="1" applyFill="1" applyBorder="1" applyAlignment="1" applyProtection="1">
      <alignment/>
      <protection locked="0"/>
    </xf>
    <xf numFmtId="0" fontId="18" fillId="7" borderId="41" xfId="0" applyFont="1" applyFill="1" applyBorder="1" applyAlignment="1" applyProtection="1">
      <alignment horizontal="center"/>
      <protection locked="0"/>
    </xf>
    <xf numFmtId="0" fontId="18" fillId="0" borderId="31" xfId="0" applyFont="1" applyBorder="1" applyAlignment="1" quotePrefix="1">
      <alignment horizontal="center"/>
    </xf>
    <xf numFmtId="1" fontId="18" fillId="7" borderId="18" xfId="0" applyNumberFormat="1" applyFont="1" applyFill="1" applyBorder="1" applyAlignment="1" applyProtection="1">
      <alignment horizontal="left"/>
      <protection locked="0"/>
    </xf>
    <xf numFmtId="1" fontId="18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>
      <alignment horizontal="center"/>
    </xf>
    <xf numFmtId="1" fontId="12" fillId="0" borderId="44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right"/>
    </xf>
    <xf numFmtId="1" fontId="12" fillId="0" borderId="46" xfId="0" applyNumberFormat="1" applyFont="1" applyBorder="1" applyAlignment="1">
      <alignment horizontal="center"/>
    </xf>
    <xf numFmtId="1" fontId="12" fillId="0" borderId="47" xfId="0" applyNumberFormat="1" applyFont="1" applyBorder="1" applyAlignment="1">
      <alignment horizontal="center"/>
    </xf>
    <xf numFmtId="0" fontId="0" fillId="0" borderId="33" xfId="0" applyFont="1" applyBorder="1" applyAlignment="1">
      <alignment horizontal="right" vertical="center"/>
    </xf>
    <xf numFmtId="0" fontId="18" fillId="0" borderId="48" xfId="0" applyFont="1" applyBorder="1" applyAlignment="1">
      <alignment horizontal="center"/>
    </xf>
    <xf numFmtId="0" fontId="18" fillId="7" borderId="34" xfId="0" applyFont="1" applyFill="1" applyBorder="1" applyAlignment="1" applyProtection="1">
      <alignment horizontal="center"/>
      <protection locked="0"/>
    </xf>
    <xf numFmtId="1" fontId="0" fillId="0" borderId="4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1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56" xfId="0" applyFont="1" applyBorder="1" applyAlignment="1">
      <alignment/>
    </xf>
    <xf numFmtId="0" fontId="0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Continuous"/>
    </xf>
    <xf numFmtId="1" fontId="13" fillId="0" borderId="51" xfId="0" applyNumberFormat="1" applyFont="1" applyBorder="1" applyAlignment="1">
      <alignment/>
    </xf>
    <xf numFmtId="1" fontId="13" fillId="0" borderId="53" xfId="0" applyNumberFormat="1" applyFont="1" applyBorder="1" applyAlignment="1">
      <alignment/>
    </xf>
    <xf numFmtId="1" fontId="13" fillId="0" borderId="55" xfId="0" applyNumberFormat="1" applyFont="1" applyBorder="1" applyAlignment="1">
      <alignment/>
    </xf>
    <xf numFmtId="0" fontId="11" fillId="19" borderId="24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4" fillId="19" borderId="11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6" fillId="18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7" fillId="18" borderId="0" xfId="0" applyFont="1" applyFill="1" applyAlignment="1">
      <alignment horizontal="right" wrapText="1"/>
    </xf>
    <xf numFmtId="0" fontId="17" fillId="0" borderId="0" xfId="0" applyFont="1" applyAlignment="1">
      <alignment horizontal="right" wrapText="1"/>
    </xf>
    <xf numFmtId="1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8" fillId="15" borderId="24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11" fillId="15" borderId="49" xfId="0" applyFont="1" applyFill="1" applyBorder="1" applyAlignment="1">
      <alignment horizontal="center" vertical="center"/>
    </xf>
    <xf numFmtId="0" fontId="11" fillId="15" borderId="50" xfId="0" applyFont="1" applyFill="1" applyBorder="1" applyAlignment="1">
      <alignment horizontal="center" vertical="center"/>
    </xf>
    <xf numFmtId="0" fontId="11" fillId="19" borderId="62" xfId="0" applyFont="1" applyFill="1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1" fillId="0" borderId="64" xfId="0" applyFont="1" applyFill="1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66" xfId="0" applyNumberFormat="1" applyFont="1" applyFill="1" applyBorder="1" applyAlignment="1">
      <alignment horizontal="right" textRotation="90" wrapText="1"/>
    </xf>
    <xf numFmtId="2" fontId="0" fillId="0" borderId="67" xfId="0" applyNumberFormat="1" applyFont="1" applyFill="1" applyBorder="1" applyAlignment="1">
      <alignment horizontal="right" textRotation="90" wrapText="1"/>
    </xf>
    <xf numFmtId="2" fontId="0" fillId="0" borderId="35" xfId="0" applyNumberFormat="1" applyFont="1" applyFill="1" applyBorder="1" applyAlignment="1">
      <alignment horizontal="right" textRotation="90" wrapText="1"/>
    </xf>
    <xf numFmtId="0" fontId="0" fillId="0" borderId="68" xfId="0" applyFont="1" applyFill="1" applyBorder="1" applyAlignment="1">
      <alignment horizontal="right" textRotation="90" wrapText="1"/>
    </xf>
    <xf numFmtId="0" fontId="0" fillId="0" borderId="69" xfId="0" applyBorder="1" applyAlignment="1">
      <alignment horizontal="right" textRotation="90" wrapText="1"/>
    </xf>
    <xf numFmtId="0" fontId="0" fillId="0" borderId="36" xfId="0" applyBorder="1" applyAlignment="1">
      <alignment horizontal="right" textRotation="90" wrapText="1"/>
    </xf>
    <xf numFmtId="0" fontId="0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8" fillId="8" borderId="41" xfId="0" applyFont="1" applyFill="1" applyBorder="1" applyAlignment="1">
      <alignment vertical="center" wrapText="1"/>
    </xf>
    <xf numFmtId="0" fontId="18" fillId="8" borderId="42" xfId="0" applyFont="1" applyFill="1" applyBorder="1" applyAlignment="1">
      <alignment vertical="center" wrapText="1"/>
    </xf>
    <xf numFmtId="0" fontId="18" fillId="7" borderId="70" xfId="0" applyFont="1" applyFill="1" applyBorder="1" applyAlignment="1" applyProtection="1">
      <alignment/>
      <protection locked="0"/>
    </xf>
    <xf numFmtId="0" fontId="18" fillId="0" borderId="37" xfId="0" applyFont="1" applyBorder="1" applyAlignment="1">
      <alignment/>
    </xf>
    <xf numFmtId="0" fontId="18" fillId="7" borderId="40" xfId="0" applyFont="1" applyFill="1" applyBorder="1" applyAlignment="1" applyProtection="1">
      <alignment/>
      <protection locked="0"/>
    </xf>
    <xf numFmtId="0" fontId="18" fillId="0" borderId="38" xfId="0" applyFont="1" applyBorder="1" applyAlignment="1">
      <alignment/>
    </xf>
    <xf numFmtId="0" fontId="18" fillId="7" borderId="41" xfId="0" applyFont="1" applyFill="1" applyBorder="1" applyAlignment="1" applyProtection="1">
      <alignment/>
      <protection locked="0"/>
    </xf>
    <xf numFmtId="0" fontId="18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7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0</xdr:rowOff>
    </xdr:from>
    <xdr:to>
      <xdr:col>5</xdr:col>
      <xdr:colOff>590550</xdr:colOff>
      <xdr:row>4</xdr:row>
      <xdr:rowOff>9525</xdr:rowOff>
    </xdr:to>
    <xdr:pic>
      <xdr:nvPicPr>
        <xdr:cNvPr id="1" name="Picture 3" descr="DKXUICA9W0RDICA3HVC1HCA4TCL57CARSNZCTCAIKU4LZCA7YL1FXCAK3QTYFCAA4Z8PHCA2PYQBFCA64H1ODCAEMW35OCACHVXX2CAKEUMADCAYUHFV4CA56H4FJCAXZGZ7XCAPRLG4BCA8ULOMACA5CEHY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1771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4</xdr:row>
      <xdr:rowOff>47625</xdr:rowOff>
    </xdr:to>
    <xdr:pic>
      <xdr:nvPicPr>
        <xdr:cNvPr id="2" name="Picture 4" descr="Mina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43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U177"/>
  <sheetViews>
    <sheetView tabSelected="1" zoomScale="75" zoomScaleNormal="75" zoomScaleSheetLayoutView="50" zoomScalePageLayoutView="0" workbookViewId="0" topLeftCell="A1">
      <pane xSplit="12" ySplit="8" topLeftCell="M9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F10" sqref="F10"/>
    </sheetView>
  </sheetViews>
  <sheetFormatPr defaultColWidth="10.28125" defaultRowHeight="12.75"/>
  <cols>
    <col min="1" max="1" width="6.7109375" style="21" customWidth="1"/>
    <col min="2" max="2" width="6.00390625" style="4" customWidth="1"/>
    <col min="3" max="4" width="4.8515625" style="4" customWidth="1"/>
    <col min="5" max="5" width="25.28125" style="4" customWidth="1"/>
    <col min="6" max="6" width="14.57421875" style="4" customWidth="1"/>
    <col min="7" max="7" width="15.7109375" style="29" customWidth="1"/>
    <col min="8" max="8" width="5.57421875" style="29" customWidth="1"/>
    <col min="9" max="9" width="5.7109375" style="29" customWidth="1"/>
    <col min="10" max="10" width="6.57421875" style="4" customWidth="1"/>
    <col min="11" max="11" width="6.421875" style="35" customWidth="1"/>
    <col min="12" max="12" width="6.00390625" style="3" customWidth="1"/>
    <col min="13" max="14" width="6.28125" style="4" customWidth="1"/>
    <col min="15" max="17" width="6.28125" style="29" customWidth="1"/>
    <col min="18" max="30" width="6.28125" style="4" customWidth="1"/>
    <col min="31" max="42" width="4.7109375" style="4" customWidth="1"/>
    <col min="43" max="43" width="5.28125" style="4" customWidth="1"/>
    <col min="44" max="44" width="4.7109375" style="4" customWidth="1"/>
    <col min="45" max="45" width="7.421875" style="4" customWidth="1"/>
    <col min="46" max="55" width="4.7109375" style="4" customWidth="1"/>
    <col min="56" max="57" width="3.7109375" style="4" customWidth="1"/>
    <col min="58" max="58" width="6.8515625" style="4" customWidth="1"/>
    <col min="59" max="59" width="3.7109375" style="4" customWidth="1"/>
    <col min="60" max="60" width="6.421875" style="4" customWidth="1"/>
    <col min="61" max="61" width="6.00390625" style="4" customWidth="1"/>
    <col min="62" max="62" width="6.421875" style="4" customWidth="1"/>
    <col min="63" max="63" width="5.7109375" style="4" customWidth="1"/>
    <col min="64" max="65" width="6.00390625" style="4" customWidth="1"/>
    <col min="66" max="67" width="3.7109375" style="4" customWidth="1"/>
    <col min="68" max="68" width="6.28125" style="4" customWidth="1"/>
    <col min="69" max="69" width="3.7109375" style="4" customWidth="1"/>
    <col min="70" max="70" width="6.421875" style="4" customWidth="1"/>
    <col min="71" max="75" width="6.00390625" style="4" customWidth="1"/>
    <col min="76" max="77" width="3.7109375" style="4" customWidth="1"/>
    <col min="78" max="78" width="5.7109375" style="4" customWidth="1"/>
    <col min="79" max="79" width="3.7109375" style="4" customWidth="1"/>
    <col min="80" max="80" width="6.140625" style="4" customWidth="1"/>
    <col min="81" max="85" width="6.00390625" style="4" customWidth="1"/>
    <col min="86" max="87" width="3.7109375" style="4" customWidth="1"/>
    <col min="88" max="88" width="5.7109375" style="4" customWidth="1"/>
    <col min="89" max="89" width="3.7109375" style="4" customWidth="1"/>
    <col min="90" max="95" width="6.00390625" style="4" customWidth="1"/>
    <col min="96" max="97" width="3.7109375" style="4" customWidth="1"/>
    <col min="98" max="98" width="5.28125" style="4" customWidth="1"/>
    <col min="99" max="99" width="3.7109375" style="4" customWidth="1"/>
    <col min="100" max="100" width="5.28125" style="4" customWidth="1"/>
    <col min="101" max="105" width="6.00390625" style="4" customWidth="1"/>
    <col min="106" max="107" width="3.7109375" style="4" customWidth="1"/>
    <col min="108" max="108" width="5.7109375" style="4" customWidth="1"/>
    <col min="109" max="109" width="3.7109375" style="4" customWidth="1"/>
    <col min="110" max="110" width="5.8515625" style="4" customWidth="1"/>
    <col min="111" max="115" width="6.00390625" style="4" customWidth="1"/>
    <col min="116" max="117" width="3.7109375" style="4" customWidth="1"/>
    <col min="118" max="118" width="6.421875" style="4" customWidth="1"/>
    <col min="119" max="119" width="3.7109375" style="4" customWidth="1"/>
    <col min="120" max="120" width="6.28125" style="4" customWidth="1"/>
    <col min="121" max="125" width="6.00390625" style="4" customWidth="1"/>
    <col min="126" max="127" width="3.7109375" style="4" customWidth="1"/>
    <col min="128" max="128" width="5.28125" style="4" customWidth="1"/>
    <col min="129" max="129" width="3.7109375" style="4" customWidth="1"/>
    <col min="130" max="130" width="5.28125" style="4" customWidth="1"/>
    <col min="131" max="135" width="6.00390625" style="4" customWidth="1"/>
    <col min="136" max="137" width="3.7109375" style="4" customWidth="1"/>
    <col min="138" max="138" width="5.28125" style="4" customWidth="1"/>
    <col min="139" max="139" width="3.7109375" style="4" customWidth="1"/>
    <col min="140" max="140" width="5.28125" style="4" customWidth="1"/>
    <col min="141" max="145" width="6.00390625" style="4" customWidth="1"/>
    <col min="146" max="161" width="3.28125" style="4" customWidth="1"/>
    <col min="162" max="168" width="4.00390625" style="4" customWidth="1"/>
    <col min="169" max="169" width="5.140625" style="4" customWidth="1"/>
    <col min="170" max="170" width="4.8515625" style="4" customWidth="1"/>
    <col min="171" max="171" width="3.421875" style="4" customWidth="1"/>
    <col min="172" max="187" width="3.28125" style="4" customWidth="1"/>
    <col min="188" max="194" width="4.00390625" style="4" customWidth="1"/>
    <col min="195" max="195" width="5.140625" style="4" customWidth="1"/>
    <col min="196" max="196" width="4.8515625" style="4" customWidth="1"/>
    <col min="197" max="197" width="5.421875" style="3" customWidth="1"/>
    <col min="198" max="211" width="3.421875" style="3" customWidth="1"/>
    <col min="212" max="213" width="3.8515625" style="3" customWidth="1"/>
    <col min="214" max="214" width="12.140625" style="3" customWidth="1"/>
    <col min="215" max="16384" width="10.28125" style="3" customWidth="1"/>
  </cols>
  <sheetData>
    <row r="1" spans="1:63" ht="20.25">
      <c r="A1" s="32"/>
      <c r="C1" s="71"/>
      <c r="D1" s="71"/>
      <c r="E1" s="72"/>
      <c r="F1" s="72"/>
      <c r="G1" s="151" t="s">
        <v>14</v>
      </c>
      <c r="H1" s="151"/>
      <c r="I1" s="151"/>
      <c r="J1" s="151"/>
      <c r="K1" s="151"/>
      <c r="L1" s="151"/>
      <c r="N1" s="147" t="s">
        <v>78</v>
      </c>
      <c r="P1" s="45"/>
      <c r="U1" s="45"/>
      <c r="V1" s="3"/>
      <c r="X1" s="45"/>
      <c r="AH1" s="62" t="s">
        <v>57</v>
      </c>
      <c r="AI1" s="9"/>
      <c r="AJ1" s="9"/>
      <c r="AK1" s="9"/>
      <c r="AL1" s="9"/>
      <c r="AM1" s="9"/>
      <c r="AN1" s="9"/>
      <c r="AO1" s="9"/>
      <c r="AP1" s="10"/>
      <c r="BC1" s="2"/>
      <c r="BD1" s="2"/>
      <c r="BE1" s="2"/>
      <c r="BF1" s="2"/>
      <c r="BG1" s="2"/>
      <c r="BH1" s="2"/>
      <c r="BI1" s="2"/>
      <c r="BJ1" s="2"/>
      <c r="BK1" s="2"/>
    </row>
    <row r="2" spans="1:229" ht="15">
      <c r="A2" s="20"/>
      <c r="C2" s="72"/>
      <c r="D2" s="72"/>
      <c r="E2" s="72"/>
      <c r="F2" s="72"/>
      <c r="G2" s="151"/>
      <c r="H2" s="151"/>
      <c r="I2" s="151"/>
      <c r="J2" s="151"/>
      <c r="K2" s="151"/>
      <c r="L2" s="151"/>
      <c r="M2" s="148" t="s">
        <v>79</v>
      </c>
      <c r="N2" s="2"/>
      <c r="O2" s="2"/>
      <c r="P2" s="33"/>
      <c r="R2" s="5"/>
      <c r="T2" s="3"/>
      <c r="U2" s="2"/>
      <c r="X2" s="1"/>
      <c r="AH2" s="24" t="s">
        <v>58</v>
      </c>
      <c r="AI2" s="2"/>
      <c r="AJ2" s="2"/>
      <c r="AK2" s="2"/>
      <c r="AL2" s="2"/>
      <c r="AM2" s="2"/>
      <c r="AN2" s="2"/>
      <c r="AO2" s="2"/>
      <c r="AP2" s="12">
        <v>8</v>
      </c>
      <c r="BC2" s="2"/>
      <c r="BD2" s="2"/>
      <c r="BE2" s="2"/>
      <c r="BF2" s="2"/>
      <c r="BG2" s="2"/>
      <c r="BH2" s="2"/>
      <c r="BI2" s="2"/>
      <c r="BJ2" s="2"/>
      <c r="BK2" s="2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</row>
    <row r="3" spans="1:229" ht="13.5" customHeight="1" thickBot="1">
      <c r="A3" s="20"/>
      <c r="C3" s="72"/>
      <c r="D3" s="72"/>
      <c r="E3" s="72"/>
      <c r="F3" s="72"/>
      <c r="G3" s="152"/>
      <c r="H3" s="152"/>
      <c r="I3" s="152"/>
      <c r="J3" s="152"/>
      <c r="K3" s="152"/>
      <c r="L3" s="152"/>
      <c r="M3" s="2"/>
      <c r="N3" s="2"/>
      <c r="O3" s="2"/>
      <c r="P3" s="33"/>
      <c r="Q3" s="29" t="s">
        <v>80</v>
      </c>
      <c r="U3" s="42"/>
      <c r="V3" s="60"/>
      <c r="W3" s="61"/>
      <c r="X3" s="61"/>
      <c r="Y3" s="61"/>
      <c r="AH3" s="63" t="s">
        <v>59</v>
      </c>
      <c r="AI3" s="8"/>
      <c r="AJ3" s="8"/>
      <c r="AK3" s="8"/>
      <c r="AL3" s="8"/>
      <c r="AM3" s="8"/>
      <c r="AN3" s="8"/>
      <c r="AO3" s="8"/>
      <c r="AP3" s="13">
        <f>VLOOKUP(AP2,K40:L50,2)</f>
        <v>2</v>
      </c>
      <c r="BC3" s="2"/>
      <c r="BD3" s="2"/>
      <c r="BE3" s="2"/>
      <c r="BF3" s="2"/>
      <c r="BG3" s="2"/>
      <c r="BH3" s="2"/>
      <c r="BI3" s="2"/>
      <c r="BJ3" s="2"/>
      <c r="BK3" s="2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</row>
    <row r="4" spans="1:229" ht="13.5" customHeight="1">
      <c r="A4" s="38"/>
      <c r="B4" s="39"/>
      <c r="C4" s="149" t="s">
        <v>15</v>
      </c>
      <c r="D4" s="149"/>
      <c r="E4" s="149"/>
      <c r="F4" s="149"/>
      <c r="G4" s="149"/>
      <c r="H4" s="149"/>
      <c r="I4" s="149"/>
      <c r="J4" s="149"/>
      <c r="K4" s="150"/>
      <c r="L4" s="150"/>
      <c r="M4" s="2"/>
      <c r="N4" s="2"/>
      <c r="O4" s="84"/>
      <c r="P4" s="33"/>
      <c r="T4" s="42"/>
      <c r="U4" s="1"/>
      <c r="V4" s="60"/>
      <c r="W4" s="61"/>
      <c r="X4" s="61"/>
      <c r="Y4" s="61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FP4" s="2"/>
      <c r="FQ4" s="2"/>
      <c r="FR4" s="2"/>
      <c r="FS4" s="2"/>
      <c r="FT4" s="2"/>
      <c r="FU4" s="2"/>
      <c r="FV4" s="2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</row>
    <row r="5" spans="1:229" ht="8.25" customHeight="1" thickBot="1">
      <c r="A5" s="40"/>
      <c r="B5" s="41"/>
      <c r="C5" s="68"/>
      <c r="D5" s="68"/>
      <c r="E5" s="68"/>
      <c r="F5" s="68"/>
      <c r="G5" s="79"/>
      <c r="H5" s="79"/>
      <c r="I5" s="79"/>
      <c r="J5" s="68"/>
      <c r="K5" s="69"/>
      <c r="L5" s="70"/>
      <c r="M5" s="2"/>
      <c r="P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</row>
    <row r="6" spans="1:227" ht="28.5" customHeight="1" thickBot="1">
      <c r="A6" s="158" t="s">
        <v>0</v>
      </c>
      <c r="B6" s="159"/>
      <c r="C6" s="162" t="s">
        <v>11</v>
      </c>
      <c r="D6" s="144"/>
      <c r="E6" s="74"/>
      <c r="F6" s="75"/>
      <c r="G6" s="75"/>
      <c r="H6" s="117"/>
      <c r="I6" s="118"/>
      <c r="J6" s="119" t="s">
        <v>3</v>
      </c>
      <c r="K6" s="155">
        <v>1</v>
      </c>
      <c r="L6" s="156"/>
      <c r="M6" s="168">
        <v>2</v>
      </c>
      <c r="N6" s="169"/>
      <c r="O6" s="168">
        <v>3</v>
      </c>
      <c r="P6" s="169"/>
      <c r="Q6" s="168">
        <v>4</v>
      </c>
      <c r="R6" s="169"/>
      <c r="S6" s="168">
        <v>5</v>
      </c>
      <c r="T6" s="169"/>
      <c r="U6" s="168">
        <v>6</v>
      </c>
      <c r="V6" s="169"/>
      <c r="W6" s="168">
        <v>7</v>
      </c>
      <c r="X6" s="169"/>
      <c r="Y6" s="168">
        <v>8</v>
      </c>
      <c r="Z6" s="169"/>
      <c r="AA6" s="167">
        <v>9</v>
      </c>
      <c r="AB6" s="169"/>
      <c r="AC6" s="167" t="s">
        <v>55</v>
      </c>
      <c r="AD6" s="168"/>
      <c r="AE6" s="168"/>
      <c r="AF6" s="168"/>
      <c r="AG6" s="168"/>
      <c r="AH6" s="168"/>
      <c r="AI6" s="168"/>
      <c r="AJ6" s="168"/>
      <c r="AK6" s="169"/>
      <c r="AL6" s="178" t="s">
        <v>60</v>
      </c>
      <c r="AM6" s="179"/>
      <c r="AN6" s="179"/>
      <c r="AO6" s="139" t="s">
        <v>61</v>
      </c>
      <c r="AP6" s="134" t="s">
        <v>62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</row>
    <row r="7" spans="1:227" ht="19.5" customHeight="1">
      <c r="A7" s="160"/>
      <c r="B7" s="161"/>
      <c r="C7" s="163"/>
      <c r="D7" s="145"/>
      <c r="E7" s="76"/>
      <c r="F7" s="77"/>
      <c r="G7" s="77"/>
      <c r="H7" s="120"/>
      <c r="I7" s="121"/>
      <c r="J7" s="122" t="s">
        <v>9</v>
      </c>
      <c r="K7" s="153">
        <f>DATE(2009,2,13)</f>
        <v>39857</v>
      </c>
      <c r="L7" s="154"/>
      <c r="M7" s="153">
        <f>DATE(2009,2,13)</f>
        <v>39857</v>
      </c>
      <c r="N7" s="154"/>
      <c r="O7" s="153">
        <f>DATE(2009,2,13)</f>
        <v>39857</v>
      </c>
      <c r="P7" s="154"/>
      <c r="Q7" s="153">
        <f>DATE(2009,2,13)</f>
        <v>39857</v>
      </c>
      <c r="R7" s="154"/>
      <c r="S7" s="153">
        <f>DATE(2009,2,13)</f>
        <v>39857</v>
      </c>
      <c r="T7" s="154"/>
      <c r="U7" s="153">
        <f>DATE(2009,2,14)</f>
        <v>39858</v>
      </c>
      <c r="V7" s="154"/>
      <c r="W7" s="153">
        <f>DATE(2009,2,14)</f>
        <v>39858</v>
      </c>
      <c r="X7" s="154"/>
      <c r="Y7" s="153">
        <f>DATE(2009,2,14)</f>
        <v>39858</v>
      </c>
      <c r="Z7" s="154"/>
      <c r="AA7" s="153">
        <f>DATE(2009,2,14)</f>
        <v>39858</v>
      </c>
      <c r="AB7" s="154"/>
      <c r="AC7" s="170" t="s">
        <v>56</v>
      </c>
      <c r="AD7" s="171"/>
      <c r="AE7" s="171"/>
      <c r="AF7" s="171"/>
      <c r="AG7" s="171"/>
      <c r="AH7" s="171"/>
      <c r="AI7" s="171"/>
      <c r="AJ7" s="171"/>
      <c r="AK7" s="154"/>
      <c r="AL7" s="7"/>
      <c r="AM7" s="7"/>
      <c r="AN7" s="14"/>
      <c r="AO7" s="140"/>
      <c r="AP7" s="15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51"/>
      <c r="BC7" s="51"/>
      <c r="BD7" s="51"/>
      <c r="BE7" s="51"/>
      <c r="BF7" s="51"/>
      <c r="BG7" s="51"/>
      <c r="BH7" s="1"/>
      <c r="BI7" s="1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</row>
    <row r="8" spans="1:227" s="23" customFormat="1" ht="75" customHeight="1" thickBot="1">
      <c r="A8" s="78" t="s">
        <v>7</v>
      </c>
      <c r="B8" s="85" t="s">
        <v>1</v>
      </c>
      <c r="C8" s="86" t="s">
        <v>7</v>
      </c>
      <c r="D8" s="146" t="s">
        <v>75</v>
      </c>
      <c r="E8" s="87" t="s">
        <v>12</v>
      </c>
      <c r="F8" s="88" t="s">
        <v>13</v>
      </c>
      <c r="G8" s="89" t="s">
        <v>11</v>
      </c>
      <c r="H8" s="180" t="s">
        <v>16</v>
      </c>
      <c r="I8" s="181"/>
      <c r="J8" s="91" t="s">
        <v>6</v>
      </c>
      <c r="K8" s="90" t="s">
        <v>52</v>
      </c>
      <c r="L8" s="90" t="s">
        <v>7</v>
      </c>
      <c r="M8" s="90" t="s">
        <v>52</v>
      </c>
      <c r="N8" s="90" t="s">
        <v>7</v>
      </c>
      <c r="O8" s="90" t="s">
        <v>52</v>
      </c>
      <c r="P8" s="90" t="s">
        <v>7</v>
      </c>
      <c r="Q8" s="90" t="s">
        <v>52</v>
      </c>
      <c r="R8" s="90" t="s">
        <v>7</v>
      </c>
      <c r="S8" s="90" t="s">
        <v>52</v>
      </c>
      <c r="T8" s="90" t="s">
        <v>7</v>
      </c>
      <c r="U8" s="90" t="s">
        <v>52</v>
      </c>
      <c r="V8" s="90" t="s">
        <v>7</v>
      </c>
      <c r="W8" s="90" t="s">
        <v>52</v>
      </c>
      <c r="X8" s="90" t="s">
        <v>7</v>
      </c>
      <c r="Y8" s="90" t="s">
        <v>52</v>
      </c>
      <c r="Z8" s="90" t="s">
        <v>7</v>
      </c>
      <c r="AA8" s="90" t="s">
        <v>52</v>
      </c>
      <c r="AB8" s="90" t="s">
        <v>7</v>
      </c>
      <c r="AC8" s="44">
        <v>1</v>
      </c>
      <c r="AD8" s="16">
        <v>2</v>
      </c>
      <c r="AE8" s="16">
        <v>3</v>
      </c>
      <c r="AF8" s="16">
        <v>4</v>
      </c>
      <c r="AG8" s="16">
        <v>5</v>
      </c>
      <c r="AH8" s="16">
        <v>6</v>
      </c>
      <c r="AI8" s="16">
        <v>7</v>
      </c>
      <c r="AJ8" s="16">
        <v>8</v>
      </c>
      <c r="AK8" s="17">
        <v>9</v>
      </c>
      <c r="AL8" s="16">
        <v>1</v>
      </c>
      <c r="AM8" s="16">
        <v>2</v>
      </c>
      <c r="AN8" s="16">
        <v>3</v>
      </c>
      <c r="AO8" s="44"/>
      <c r="AP8" s="17"/>
      <c r="AQ8" s="22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1"/>
      <c r="BC8" s="1"/>
      <c r="BD8" s="1"/>
      <c r="BE8" s="1"/>
      <c r="BF8" s="1"/>
      <c r="BG8" s="1"/>
      <c r="BH8" s="1"/>
      <c r="BI8" s="1"/>
      <c r="BJ8" s="3"/>
      <c r="BK8" s="3"/>
      <c r="BL8" s="3"/>
      <c r="BM8" s="3"/>
      <c r="BN8" s="3"/>
      <c r="BO8" s="3"/>
      <c r="BP8" s="3"/>
      <c r="BQ8" s="3"/>
      <c r="BR8" s="3"/>
      <c r="BS8" s="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</row>
    <row r="9" spans="1:227" s="1" customFormat="1" ht="19.5" customHeight="1">
      <c r="A9" s="92">
        <f>AP9</f>
        <v>1</v>
      </c>
      <c r="B9" s="93">
        <f>AO9</f>
        <v>6</v>
      </c>
      <c r="C9" s="94" t="s">
        <v>72</v>
      </c>
      <c r="D9" s="94"/>
      <c r="E9" s="95" t="s">
        <v>42</v>
      </c>
      <c r="F9" s="96" t="s">
        <v>43</v>
      </c>
      <c r="G9" s="124" t="s">
        <v>23</v>
      </c>
      <c r="H9" s="182">
        <v>16</v>
      </c>
      <c r="I9" s="183"/>
      <c r="J9" s="98">
        <f>IF(COUNTIF(AR9:BA9,"dns")=10,"",MAX(J$8:J8)+1)</f>
        <v>1</v>
      </c>
      <c r="K9" s="99"/>
      <c r="L9" s="101">
        <v>1</v>
      </c>
      <c r="M9" s="99"/>
      <c r="N9" s="101">
        <v>1</v>
      </c>
      <c r="O9" s="99"/>
      <c r="P9" s="101">
        <v>1</v>
      </c>
      <c r="Q9" s="99"/>
      <c r="R9" s="107">
        <v>1</v>
      </c>
      <c r="S9" s="99"/>
      <c r="T9" s="107">
        <v>1</v>
      </c>
      <c r="U9" s="99"/>
      <c r="V9" s="101">
        <v>5</v>
      </c>
      <c r="W9" s="99"/>
      <c r="X9" s="100">
        <v>2</v>
      </c>
      <c r="Y9" s="99"/>
      <c r="Z9" s="101">
        <v>1</v>
      </c>
      <c r="AA9" s="99"/>
      <c r="AB9" s="101"/>
      <c r="AC9" s="125">
        <f>L9</f>
        <v>1</v>
      </c>
      <c r="AD9" s="126">
        <f>N9</f>
        <v>1</v>
      </c>
      <c r="AE9" s="126">
        <f>P9</f>
        <v>1</v>
      </c>
      <c r="AF9" s="126">
        <f>R9</f>
        <v>1</v>
      </c>
      <c r="AG9" s="126">
        <f>T9</f>
        <v>1</v>
      </c>
      <c r="AH9" s="126">
        <f>V9</f>
        <v>5</v>
      </c>
      <c r="AI9" s="126">
        <f>X9</f>
        <v>2</v>
      </c>
      <c r="AJ9" s="126">
        <f>Z9</f>
        <v>1</v>
      </c>
      <c r="AK9" s="127">
        <f>AB9</f>
        <v>0</v>
      </c>
      <c r="AL9" s="128">
        <f>IF(AL$8&gt;$AP$3,"N/A",LARGE(AC9:AK9,1))</f>
        <v>5</v>
      </c>
      <c r="AM9" s="129">
        <f>IF(AM$8&gt;$AP$3,"N/A",LARGE(AC9:AK9,2))</f>
        <v>2</v>
      </c>
      <c r="AN9" s="129" t="str">
        <f>IF(AN$8&gt;$AP$3,"N/A",LARGE(AC9:AK9,3))</f>
        <v>N/A</v>
      </c>
      <c r="AO9" s="141">
        <f>SUM(AC9:AK9)-SUM(AL9:AN9)</f>
        <v>6</v>
      </c>
      <c r="AP9" s="135">
        <f>RANK(AO9,AO$9:AO$29,1)</f>
        <v>1</v>
      </c>
      <c r="AQ9" s="2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</row>
    <row r="10" spans="1:227" ht="19.5" customHeight="1">
      <c r="A10" s="103">
        <f>AP10</f>
        <v>2</v>
      </c>
      <c r="B10" s="104">
        <f>AO10</f>
        <v>21</v>
      </c>
      <c r="C10" s="94" t="s">
        <v>72</v>
      </c>
      <c r="D10" s="94"/>
      <c r="E10" s="97" t="s">
        <v>26</v>
      </c>
      <c r="F10" s="105" t="s">
        <v>82</v>
      </c>
      <c r="G10" s="106" t="s">
        <v>27</v>
      </c>
      <c r="H10" s="184">
        <v>3</v>
      </c>
      <c r="I10" s="185"/>
      <c r="J10" s="98">
        <f>IF(COUNTIF(AR10:BA10,"dns")=10,"",MAX(J$8:J9)+1)</f>
        <v>2</v>
      </c>
      <c r="K10" s="99"/>
      <c r="L10" s="102">
        <v>2</v>
      </c>
      <c r="M10" s="99"/>
      <c r="N10" s="107">
        <v>7</v>
      </c>
      <c r="O10" s="99"/>
      <c r="P10" s="107">
        <v>6</v>
      </c>
      <c r="Q10" s="99"/>
      <c r="R10" s="107">
        <v>5</v>
      </c>
      <c r="S10" s="99"/>
      <c r="T10" s="107">
        <v>4</v>
      </c>
      <c r="U10" s="99"/>
      <c r="V10" s="102">
        <v>10</v>
      </c>
      <c r="W10" s="99"/>
      <c r="X10" s="107">
        <v>1</v>
      </c>
      <c r="Y10" s="99"/>
      <c r="Z10" s="102">
        <v>3</v>
      </c>
      <c r="AA10" s="99"/>
      <c r="AB10" s="102"/>
      <c r="AC10" s="125">
        <f>L10</f>
        <v>2</v>
      </c>
      <c r="AD10" s="126">
        <f>N10</f>
        <v>7</v>
      </c>
      <c r="AE10" s="126">
        <f>P10</f>
        <v>6</v>
      </c>
      <c r="AF10" s="126">
        <f>R10</f>
        <v>5</v>
      </c>
      <c r="AG10" s="126">
        <f>T10</f>
        <v>4</v>
      </c>
      <c r="AH10" s="126">
        <f>V10</f>
        <v>10</v>
      </c>
      <c r="AI10" s="126">
        <f>X10</f>
        <v>1</v>
      </c>
      <c r="AJ10" s="126">
        <f>Z10</f>
        <v>3</v>
      </c>
      <c r="AK10" s="127">
        <f>AB10</f>
        <v>0</v>
      </c>
      <c r="AL10" s="130">
        <f>IF(AL$8&gt;$AP$3,"N/A",LARGE(AC10:AK10,1))</f>
        <v>10</v>
      </c>
      <c r="AM10" s="131">
        <f>IF(AM$8&gt;$AP$3,"N/A",LARGE(AC10:AK10,2))</f>
        <v>7</v>
      </c>
      <c r="AN10" s="131" t="str">
        <f>IF(AN$8&gt;$AP$3,"N/A",LARGE(AC10:AK10,3))</f>
        <v>N/A</v>
      </c>
      <c r="AO10" s="142">
        <f>SUM(AC10:AK10)-SUM(AL10:AN10)</f>
        <v>21</v>
      </c>
      <c r="AP10" s="136">
        <f>RANK(AO10,AO$9:AO$29,1)</f>
        <v>2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</row>
    <row r="11" spans="1:227" ht="19.5" customHeight="1">
      <c r="A11" s="103">
        <f>AP11</f>
        <v>3</v>
      </c>
      <c r="B11" s="104">
        <f>AO11</f>
        <v>22</v>
      </c>
      <c r="C11" s="94" t="s">
        <v>72</v>
      </c>
      <c r="D11" s="94"/>
      <c r="E11" s="97" t="s">
        <v>17</v>
      </c>
      <c r="F11" s="105" t="s">
        <v>18</v>
      </c>
      <c r="G11" s="106" t="s">
        <v>23</v>
      </c>
      <c r="H11" s="184">
        <v>10</v>
      </c>
      <c r="I11" s="185"/>
      <c r="J11" s="98">
        <f>IF(COUNTIF(AR11:BA11,"dns")=10,"",MAX(J$8:J10)+1)</f>
        <v>3</v>
      </c>
      <c r="K11" s="99"/>
      <c r="L11" s="102">
        <v>6</v>
      </c>
      <c r="M11" s="99"/>
      <c r="N11" s="107">
        <v>11</v>
      </c>
      <c r="O11" s="99"/>
      <c r="P11" s="107">
        <v>5</v>
      </c>
      <c r="Q11" s="99"/>
      <c r="R11" s="107">
        <v>3</v>
      </c>
      <c r="S11" s="99"/>
      <c r="T11" s="107">
        <v>5</v>
      </c>
      <c r="U11" s="99"/>
      <c r="V11" s="102">
        <v>2</v>
      </c>
      <c r="W11" s="99"/>
      <c r="X11" s="102">
        <v>5</v>
      </c>
      <c r="Y11" s="99"/>
      <c r="Z11" s="102">
        <v>2</v>
      </c>
      <c r="AA11" s="99"/>
      <c r="AB11" s="102"/>
      <c r="AC11" s="125">
        <f>L11</f>
        <v>6</v>
      </c>
      <c r="AD11" s="126">
        <f>N11</f>
        <v>11</v>
      </c>
      <c r="AE11" s="126">
        <f>P11</f>
        <v>5</v>
      </c>
      <c r="AF11" s="126">
        <f>R11</f>
        <v>3</v>
      </c>
      <c r="AG11" s="126">
        <f>T11</f>
        <v>5</v>
      </c>
      <c r="AH11" s="126">
        <f>V11</f>
        <v>2</v>
      </c>
      <c r="AI11" s="126">
        <f>X11</f>
        <v>5</v>
      </c>
      <c r="AJ11" s="126">
        <f>Z11</f>
        <v>2</v>
      </c>
      <c r="AK11" s="127">
        <f>AB11</f>
        <v>0</v>
      </c>
      <c r="AL11" s="130">
        <f>IF(AL$8&gt;$AP$3,"N/A",LARGE(AC11:AK11,1))</f>
        <v>11</v>
      </c>
      <c r="AM11" s="131">
        <f>IF(AM$8&gt;$AP$3,"N/A",LARGE(AC11:AK11,2))</f>
        <v>6</v>
      </c>
      <c r="AN11" s="131" t="str">
        <f>IF(AN$8&gt;$AP$3,"N/A",LARGE(AC11:AK11,3))</f>
        <v>N/A</v>
      </c>
      <c r="AO11" s="142">
        <f>SUM(AC11:AK11)-SUM(AL11:AN11)</f>
        <v>22</v>
      </c>
      <c r="AP11" s="136">
        <f>RANK(AO11,AO$9:AO$29,1)</f>
        <v>3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</row>
    <row r="12" spans="1:227" ht="19.5" customHeight="1">
      <c r="A12" s="103">
        <f>AP12</f>
        <v>4</v>
      </c>
      <c r="B12" s="104">
        <f>AO12</f>
        <v>28</v>
      </c>
      <c r="C12" s="94" t="s">
        <v>72</v>
      </c>
      <c r="D12" s="94"/>
      <c r="E12" s="97" t="s">
        <v>31</v>
      </c>
      <c r="F12" s="105"/>
      <c r="G12" s="106" t="s">
        <v>32</v>
      </c>
      <c r="H12" s="184">
        <v>7</v>
      </c>
      <c r="I12" s="185"/>
      <c r="J12" s="98">
        <f>IF(COUNTIF(AR12:BA12,"dns")=10,"",MAX(J$8:J11)+1)</f>
        <v>4</v>
      </c>
      <c r="K12" s="99"/>
      <c r="L12" s="107">
        <v>4</v>
      </c>
      <c r="M12" s="99"/>
      <c r="N12" s="107">
        <v>5</v>
      </c>
      <c r="O12" s="99"/>
      <c r="P12" s="107">
        <v>4</v>
      </c>
      <c r="Q12" s="99"/>
      <c r="R12" s="107">
        <v>2</v>
      </c>
      <c r="S12" s="99"/>
      <c r="T12" s="107">
        <v>9</v>
      </c>
      <c r="U12" s="99"/>
      <c r="V12" s="107">
        <v>4</v>
      </c>
      <c r="W12" s="99" t="s">
        <v>76</v>
      </c>
      <c r="X12" s="102">
        <f>$J$32+1</f>
        <v>22</v>
      </c>
      <c r="Y12" s="99"/>
      <c r="Z12" s="107">
        <v>17</v>
      </c>
      <c r="AA12" s="99"/>
      <c r="AB12" s="107"/>
      <c r="AC12" s="125">
        <f>L12</f>
        <v>4</v>
      </c>
      <c r="AD12" s="126">
        <f>N12</f>
        <v>5</v>
      </c>
      <c r="AE12" s="126">
        <f>P12</f>
        <v>4</v>
      </c>
      <c r="AF12" s="126">
        <f>R12</f>
        <v>2</v>
      </c>
      <c r="AG12" s="126">
        <f>T12</f>
        <v>9</v>
      </c>
      <c r="AH12" s="126">
        <f>V12</f>
        <v>4</v>
      </c>
      <c r="AI12" s="126">
        <f>X12</f>
        <v>22</v>
      </c>
      <c r="AJ12" s="126">
        <f>Z12</f>
        <v>17</v>
      </c>
      <c r="AK12" s="127">
        <f>AB12</f>
        <v>0</v>
      </c>
      <c r="AL12" s="130">
        <f>IF(AL$8&gt;$AP$3,"N/A",LARGE(AC12:AK12,1))</f>
        <v>22</v>
      </c>
      <c r="AM12" s="131">
        <f>IF(AM$8&gt;$AP$3,"N/A",LARGE(AC12:AK12,2))</f>
        <v>17</v>
      </c>
      <c r="AN12" s="131" t="str">
        <f>IF(AN$8&gt;$AP$3,"N/A",LARGE(AC12:AK12,3))</f>
        <v>N/A</v>
      </c>
      <c r="AO12" s="142">
        <f>SUM(AC12:AK12)-SUM(AL12:AN12)</f>
        <v>28</v>
      </c>
      <c r="AP12" s="136">
        <f>RANK(AO12,AO$9:AO$29,1)</f>
        <v>4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</row>
    <row r="13" spans="1:227" ht="19.5" customHeight="1">
      <c r="A13" s="103">
        <f>AP13</f>
        <v>5</v>
      </c>
      <c r="B13" s="104">
        <f>AO13</f>
        <v>33</v>
      </c>
      <c r="C13" s="94" t="s">
        <v>73</v>
      </c>
      <c r="D13" s="94">
        <v>1</v>
      </c>
      <c r="E13" s="97" t="s">
        <v>10</v>
      </c>
      <c r="F13" s="105" t="s">
        <v>22</v>
      </c>
      <c r="G13" s="106" t="s">
        <v>23</v>
      </c>
      <c r="H13" s="184">
        <v>1</v>
      </c>
      <c r="I13" s="185"/>
      <c r="J13" s="98">
        <f>IF(COUNTIF(AR13:BA13,"dns")=10,"",MAX(J$8:J12)+1)</f>
        <v>5</v>
      </c>
      <c r="K13" s="99"/>
      <c r="L13" s="102">
        <v>10</v>
      </c>
      <c r="M13" s="99"/>
      <c r="N13" s="107">
        <v>3</v>
      </c>
      <c r="O13" s="99"/>
      <c r="P13" s="107">
        <v>7</v>
      </c>
      <c r="Q13" s="99" t="s">
        <v>4</v>
      </c>
      <c r="R13" s="102">
        <f>$J$32+1</f>
        <v>22</v>
      </c>
      <c r="S13" s="99" t="s">
        <v>19</v>
      </c>
      <c r="T13" s="102">
        <f>$J$32+1</f>
        <v>22</v>
      </c>
      <c r="U13" s="99"/>
      <c r="V13" s="102">
        <v>3</v>
      </c>
      <c r="W13" s="99"/>
      <c r="X13" s="102">
        <v>3</v>
      </c>
      <c r="Y13" s="99"/>
      <c r="Z13" s="107">
        <v>7</v>
      </c>
      <c r="AA13" s="99"/>
      <c r="AB13" s="107"/>
      <c r="AC13" s="125">
        <f>L13</f>
        <v>10</v>
      </c>
      <c r="AD13" s="126">
        <f>N13</f>
        <v>3</v>
      </c>
      <c r="AE13" s="126">
        <f>P13</f>
        <v>7</v>
      </c>
      <c r="AF13" s="126">
        <f>R13</f>
        <v>22</v>
      </c>
      <c r="AG13" s="126">
        <f>T13</f>
        <v>22</v>
      </c>
      <c r="AH13" s="126">
        <f>V13</f>
        <v>3</v>
      </c>
      <c r="AI13" s="126">
        <f>X13</f>
        <v>3</v>
      </c>
      <c r="AJ13" s="126">
        <f>Z13</f>
        <v>7</v>
      </c>
      <c r="AK13" s="127">
        <f>AB13</f>
        <v>0</v>
      </c>
      <c r="AL13" s="130">
        <f>IF(AL$8&gt;$AP$3,"N/A",LARGE(AC13:AK13,1))</f>
        <v>22</v>
      </c>
      <c r="AM13" s="131">
        <f>IF(AM$8&gt;$AP$3,"N/A",LARGE(AC13:AK13,2))</f>
        <v>22</v>
      </c>
      <c r="AN13" s="131" t="str">
        <f>IF(AN$8&gt;$AP$3,"N/A",LARGE(AC13:AK13,3))</f>
        <v>N/A</v>
      </c>
      <c r="AO13" s="142">
        <f>SUM(AC13:AK13)-SUM(AL13:AN13)</f>
        <v>33</v>
      </c>
      <c r="AP13" s="136">
        <f>RANK(AO13,AO$9:AO$29,1)</f>
        <v>5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</row>
    <row r="14" spans="1:227" s="1" customFormat="1" ht="19.5" customHeight="1">
      <c r="A14" s="103">
        <f>AP14</f>
        <v>6</v>
      </c>
      <c r="B14" s="104">
        <f>AO14</f>
        <v>39</v>
      </c>
      <c r="C14" s="94" t="s">
        <v>72</v>
      </c>
      <c r="D14" s="94"/>
      <c r="E14" s="97" t="s">
        <v>29</v>
      </c>
      <c r="F14" s="105"/>
      <c r="G14" s="106" t="s">
        <v>30</v>
      </c>
      <c r="H14" s="184">
        <v>6</v>
      </c>
      <c r="I14" s="185"/>
      <c r="J14" s="98">
        <f>IF(COUNTIF(AR14:BA14,"dns")=10,"",MAX(J$8:J13)+1)</f>
        <v>6</v>
      </c>
      <c r="K14" s="99"/>
      <c r="L14" s="107">
        <v>13</v>
      </c>
      <c r="M14" s="99"/>
      <c r="N14" s="107">
        <v>2</v>
      </c>
      <c r="O14" s="99"/>
      <c r="P14" s="107">
        <v>8</v>
      </c>
      <c r="Q14" s="99"/>
      <c r="R14" s="107">
        <v>4</v>
      </c>
      <c r="S14" s="99"/>
      <c r="T14" s="107">
        <v>6</v>
      </c>
      <c r="U14" s="99"/>
      <c r="V14" s="107">
        <v>7</v>
      </c>
      <c r="W14" s="99"/>
      <c r="X14" s="102">
        <v>12</v>
      </c>
      <c r="Y14" s="99" t="s">
        <v>76</v>
      </c>
      <c r="Z14" s="102">
        <f>$J$32+1</f>
        <v>22</v>
      </c>
      <c r="AA14" s="99"/>
      <c r="AB14" s="102"/>
      <c r="AC14" s="125">
        <f>L14</f>
        <v>13</v>
      </c>
      <c r="AD14" s="126">
        <f>N14</f>
        <v>2</v>
      </c>
      <c r="AE14" s="126">
        <f>P14</f>
        <v>8</v>
      </c>
      <c r="AF14" s="126">
        <f>R14</f>
        <v>4</v>
      </c>
      <c r="AG14" s="126">
        <f>T14</f>
        <v>6</v>
      </c>
      <c r="AH14" s="126">
        <f>V14</f>
        <v>7</v>
      </c>
      <c r="AI14" s="126">
        <f>X14</f>
        <v>12</v>
      </c>
      <c r="AJ14" s="126">
        <f>Z14</f>
        <v>22</v>
      </c>
      <c r="AK14" s="127">
        <f>AB14</f>
        <v>0</v>
      </c>
      <c r="AL14" s="130">
        <f>IF(AL$8&gt;$AP$3,"N/A",LARGE(AC14:AK14,1))</f>
        <v>22</v>
      </c>
      <c r="AM14" s="131">
        <f>IF(AM$8&gt;$AP$3,"N/A",LARGE(AC14:AK14,2))</f>
        <v>13</v>
      </c>
      <c r="AN14" s="131" t="str">
        <f>IF(AN$8&gt;$AP$3,"N/A",LARGE(AC14:AK14,3))</f>
        <v>N/A</v>
      </c>
      <c r="AO14" s="142">
        <f>SUM(AC14:AK14)-SUM(AL14:AN14)</f>
        <v>39</v>
      </c>
      <c r="AP14" s="136">
        <f>RANK(AO14,AO$9:AO$29,1)</f>
        <v>6</v>
      </c>
      <c r="AQ14" s="2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</row>
    <row r="15" spans="1:227" ht="19.5" customHeight="1">
      <c r="A15" s="103">
        <f>AP15</f>
        <v>6</v>
      </c>
      <c r="B15" s="104">
        <f>AO15</f>
        <v>39</v>
      </c>
      <c r="C15" s="94" t="s">
        <v>72</v>
      </c>
      <c r="D15" s="94"/>
      <c r="E15" s="97" t="s">
        <v>2</v>
      </c>
      <c r="F15" s="105" t="s">
        <v>39</v>
      </c>
      <c r="G15" s="106" t="s">
        <v>23</v>
      </c>
      <c r="H15" s="184">
        <v>14</v>
      </c>
      <c r="I15" s="185"/>
      <c r="J15" s="98">
        <f>IF(COUNTIF(AR15:BA15,"dns")=10,"",MAX(J$8:J14)+1)</f>
        <v>7</v>
      </c>
      <c r="K15" s="99" t="s">
        <v>20</v>
      </c>
      <c r="L15" s="102">
        <f>$J$32+1</f>
        <v>22</v>
      </c>
      <c r="M15" s="99"/>
      <c r="N15" s="107">
        <v>4</v>
      </c>
      <c r="O15" s="99"/>
      <c r="P15" s="107">
        <v>2</v>
      </c>
      <c r="Q15" s="99"/>
      <c r="R15" s="107">
        <v>6</v>
      </c>
      <c r="S15" s="99"/>
      <c r="T15" s="107">
        <v>3</v>
      </c>
      <c r="U15" s="99"/>
      <c r="V15" s="102">
        <v>12</v>
      </c>
      <c r="W15" s="99"/>
      <c r="X15" s="102">
        <v>16</v>
      </c>
      <c r="Y15" s="99"/>
      <c r="Z15" s="102">
        <v>12</v>
      </c>
      <c r="AA15" s="99"/>
      <c r="AB15" s="102"/>
      <c r="AC15" s="125">
        <f>L15</f>
        <v>22</v>
      </c>
      <c r="AD15" s="126">
        <f>N15</f>
        <v>4</v>
      </c>
      <c r="AE15" s="126">
        <f>P15</f>
        <v>2</v>
      </c>
      <c r="AF15" s="126">
        <f>R15</f>
        <v>6</v>
      </c>
      <c r="AG15" s="126">
        <f>T15</f>
        <v>3</v>
      </c>
      <c r="AH15" s="126">
        <f>V15</f>
        <v>12</v>
      </c>
      <c r="AI15" s="126">
        <f>X15</f>
        <v>16</v>
      </c>
      <c r="AJ15" s="126">
        <f>Z15</f>
        <v>12</v>
      </c>
      <c r="AK15" s="127">
        <f>AB15</f>
        <v>0</v>
      </c>
      <c r="AL15" s="130">
        <f>IF(AL$8&gt;$AP$3,"N/A",LARGE(AC15:AK15,1))</f>
        <v>22</v>
      </c>
      <c r="AM15" s="131">
        <f>IF(AM$8&gt;$AP$3,"N/A",LARGE(AC15:AK15,2))</f>
        <v>16</v>
      </c>
      <c r="AN15" s="131" t="str">
        <f>IF(AN$8&gt;$AP$3,"N/A",LARGE(AC15:AK15,3))</f>
        <v>N/A</v>
      </c>
      <c r="AO15" s="142">
        <f>SUM(AC15:AK15)-SUM(AL15:AN15)</f>
        <v>39</v>
      </c>
      <c r="AP15" s="136">
        <f>RANK(AO15,AO$9:AO$29,1)</f>
        <v>6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</row>
    <row r="16" spans="1:227" ht="19.5" customHeight="1">
      <c r="A16" s="103">
        <f>AP16</f>
        <v>8</v>
      </c>
      <c r="B16" s="104">
        <f>AO16</f>
        <v>41</v>
      </c>
      <c r="C16" s="94" t="s">
        <v>72</v>
      </c>
      <c r="D16" s="94"/>
      <c r="E16" s="97" t="s">
        <v>69</v>
      </c>
      <c r="F16" s="105" t="s">
        <v>70</v>
      </c>
      <c r="G16" s="106" t="s">
        <v>38</v>
      </c>
      <c r="H16" s="184">
        <v>13</v>
      </c>
      <c r="I16" s="185"/>
      <c r="J16" s="98">
        <f>IF(COUNTIF(AR16:BA16,"dns")=10,"",MAX(J$8:J15)+1)</f>
        <v>8</v>
      </c>
      <c r="K16" s="99"/>
      <c r="L16" s="107">
        <v>17</v>
      </c>
      <c r="M16" s="99"/>
      <c r="N16" s="107">
        <v>10</v>
      </c>
      <c r="O16" s="99"/>
      <c r="P16" s="107">
        <v>11</v>
      </c>
      <c r="Q16" s="99"/>
      <c r="R16" s="107">
        <v>9</v>
      </c>
      <c r="S16" s="99"/>
      <c r="T16" s="107">
        <v>2</v>
      </c>
      <c r="U16" s="99"/>
      <c r="V16" s="107">
        <v>1</v>
      </c>
      <c r="W16" s="99"/>
      <c r="X16" s="102">
        <v>8</v>
      </c>
      <c r="Y16" s="99"/>
      <c r="Z16" s="102">
        <v>11</v>
      </c>
      <c r="AA16" s="99"/>
      <c r="AB16" s="102"/>
      <c r="AC16" s="125">
        <f>L16</f>
        <v>17</v>
      </c>
      <c r="AD16" s="126">
        <f>N16</f>
        <v>10</v>
      </c>
      <c r="AE16" s="126">
        <f>P16</f>
        <v>11</v>
      </c>
      <c r="AF16" s="126">
        <f>R16</f>
        <v>9</v>
      </c>
      <c r="AG16" s="126">
        <f>T16</f>
        <v>2</v>
      </c>
      <c r="AH16" s="126">
        <f>V16</f>
        <v>1</v>
      </c>
      <c r="AI16" s="126">
        <f>X16</f>
        <v>8</v>
      </c>
      <c r="AJ16" s="126">
        <f>Z16</f>
        <v>11</v>
      </c>
      <c r="AK16" s="127">
        <f>AB16</f>
        <v>0</v>
      </c>
      <c r="AL16" s="130">
        <f>IF(AL$8&gt;$AP$3,"N/A",LARGE(AC16:AK16,1))</f>
        <v>17</v>
      </c>
      <c r="AM16" s="131">
        <f>IF(AM$8&gt;$AP$3,"N/A",LARGE(AC16:AK16,2))</f>
        <v>11</v>
      </c>
      <c r="AN16" s="131" t="str">
        <f>IF(AN$8&gt;$AP$3,"N/A",LARGE(AC16:AK16,3))</f>
        <v>N/A</v>
      </c>
      <c r="AO16" s="142">
        <f>SUM(AC16:AK16)-SUM(AL16:AN16)</f>
        <v>41</v>
      </c>
      <c r="AP16" s="136">
        <f>RANK(AO16,AO$9:AO$29,1)</f>
        <v>8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</row>
    <row r="17" spans="1:227" ht="19.5" customHeight="1">
      <c r="A17" s="103">
        <f>AP17</f>
        <v>9</v>
      </c>
      <c r="B17" s="104">
        <f>AO17</f>
        <v>53</v>
      </c>
      <c r="C17" s="94" t="s">
        <v>72</v>
      </c>
      <c r="D17" s="94"/>
      <c r="E17" s="97" t="s">
        <v>33</v>
      </c>
      <c r="F17" s="105" t="s">
        <v>71</v>
      </c>
      <c r="G17" s="106" t="s">
        <v>32</v>
      </c>
      <c r="H17" s="184">
        <v>8</v>
      </c>
      <c r="I17" s="185"/>
      <c r="J17" s="98">
        <f>IF(COUNTIF(AR17:BA17,"dns")=10,"",MAX(J$8:J16)+1)</f>
        <v>9</v>
      </c>
      <c r="K17" s="99"/>
      <c r="L17" s="102">
        <v>16</v>
      </c>
      <c r="M17" s="99"/>
      <c r="N17" s="107">
        <v>9</v>
      </c>
      <c r="O17" s="99"/>
      <c r="P17" s="107">
        <v>3</v>
      </c>
      <c r="Q17" s="99"/>
      <c r="R17" s="107">
        <v>13</v>
      </c>
      <c r="S17" s="99"/>
      <c r="T17" s="107">
        <v>14</v>
      </c>
      <c r="U17" s="99"/>
      <c r="V17" s="102">
        <v>14</v>
      </c>
      <c r="W17" s="99"/>
      <c r="X17" s="107">
        <v>4</v>
      </c>
      <c r="Y17" s="99"/>
      <c r="Z17" s="107">
        <v>10</v>
      </c>
      <c r="AA17" s="99"/>
      <c r="AB17" s="107"/>
      <c r="AC17" s="125">
        <f>L17</f>
        <v>16</v>
      </c>
      <c r="AD17" s="126">
        <f>N17</f>
        <v>9</v>
      </c>
      <c r="AE17" s="126">
        <f>P17</f>
        <v>3</v>
      </c>
      <c r="AF17" s="126">
        <f>R17</f>
        <v>13</v>
      </c>
      <c r="AG17" s="126">
        <f>T17</f>
        <v>14</v>
      </c>
      <c r="AH17" s="126">
        <f>V17</f>
        <v>14</v>
      </c>
      <c r="AI17" s="126">
        <f>X17</f>
        <v>4</v>
      </c>
      <c r="AJ17" s="126">
        <f>Z17</f>
        <v>10</v>
      </c>
      <c r="AK17" s="127">
        <f>AB17</f>
        <v>0</v>
      </c>
      <c r="AL17" s="130">
        <f>IF(AL$8&gt;$AP$3,"N/A",LARGE(AC17:AK17,1))</f>
        <v>16</v>
      </c>
      <c r="AM17" s="131">
        <f>IF(AM$8&gt;$AP$3,"N/A",LARGE(AC17:AK17,2))</f>
        <v>14</v>
      </c>
      <c r="AN17" s="131" t="str">
        <f>IF(AN$8&gt;$AP$3,"N/A",LARGE(AC17:AK17,3))</f>
        <v>N/A</v>
      </c>
      <c r="AO17" s="142">
        <f>SUM(AC17:AK17)-SUM(AL17:AN17)</f>
        <v>53</v>
      </c>
      <c r="AP17" s="136">
        <f>RANK(AO17,AO$9:AO$29,1)</f>
        <v>9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</row>
    <row r="18" spans="1:196" ht="19.5" customHeight="1">
      <c r="A18" s="103">
        <f>AP18</f>
        <v>9</v>
      </c>
      <c r="B18" s="104">
        <f>AO18</f>
        <v>53</v>
      </c>
      <c r="C18" s="94" t="s">
        <v>72</v>
      </c>
      <c r="D18" s="94"/>
      <c r="E18" s="97" t="s">
        <v>47</v>
      </c>
      <c r="F18" s="105" t="s">
        <v>48</v>
      </c>
      <c r="G18" s="106" t="s">
        <v>23</v>
      </c>
      <c r="H18" s="184">
        <v>20</v>
      </c>
      <c r="I18" s="185"/>
      <c r="J18" s="98">
        <f>IF(COUNTIF(AR18:BA18,"dns")=10,"",MAX(J$8:J17)+1)</f>
        <v>10</v>
      </c>
      <c r="K18" s="99"/>
      <c r="L18" s="102">
        <v>3</v>
      </c>
      <c r="M18" s="99"/>
      <c r="N18" s="107">
        <v>12</v>
      </c>
      <c r="O18" s="99"/>
      <c r="P18" s="107">
        <v>13</v>
      </c>
      <c r="Q18" s="99"/>
      <c r="R18" s="107">
        <v>18</v>
      </c>
      <c r="S18" s="99"/>
      <c r="T18" s="107">
        <v>13</v>
      </c>
      <c r="U18" s="99"/>
      <c r="V18" s="102">
        <v>8</v>
      </c>
      <c r="W18" s="99" t="s">
        <v>77</v>
      </c>
      <c r="X18" s="102">
        <f>$J$32+1</f>
        <v>22</v>
      </c>
      <c r="Y18" s="99"/>
      <c r="Z18" s="102">
        <v>4</v>
      </c>
      <c r="AA18" s="99"/>
      <c r="AB18" s="102"/>
      <c r="AC18" s="125">
        <f>L18</f>
        <v>3</v>
      </c>
      <c r="AD18" s="126">
        <f>N18</f>
        <v>12</v>
      </c>
      <c r="AE18" s="126">
        <f>P18</f>
        <v>13</v>
      </c>
      <c r="AF18" s="126">
        <f>R18</f>
        <v>18</v>
      </c>
      <c r="AG18" s="126">
        <f>T18</f>
        <v>13</v>
      </c>
      <c r="AH18" s="126">
        <f>V18</f>
        <v>8</v>
      </c>
      <c r="AI18" s="126">
        <f>X18</f>
        <v>22</v>
      </c>
      <c r="AJ18" s="126">
        <f>Z18</f>
        <v>4</v>
      </c>
      <c r="AK18" s="127">
        <f>AB18</f>
        <v>0</v>
      </c>
      <c r="AL18" s="130">
        <f>IF(AL$8&gt;$AP$3,"N/A",LARGE(AC18:AK18,1))</f>
        <v>22</v>
      </c>
      <c r="AM18" s="131">
        <f>IF(AM$8&gt;$AP$3,"N/A",LARGE(AC18:AK18,2))</f>
        <v>18</v>
      </c>
      <c r="AN18" s="131" t="str">
        <f>IF(AN$8&gt;$AP$3,"N/A",LARGE(AC18:AK18,3))</f>
        <v>N/A</v>
      </c>
      <c r="AO18" s="142">
        <f>SUM(AC18:AK18)-SUM(AL18:AN18)</f>
        <v>53</v>
      </c>
      <c r="AP18" s="136">
        <f>RANK(AO18,AO$9:AO$29,1)</f>
        <v>9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</row>
    <row r="19" spans="1:227" ht="19.5" customHeight="1">
      <c r="A19" s="103">
        <f>AP19</f>
        <v>11</v>
      </c>
      <c r="B19" s="104">
        <f>AO19</f>
        <v>57</v>
      </c>
      <c r="C19" s="94" t="s">
        <v>73</v>
      </c>
      <c r="D19" s="94">
        <v>2</v>
      </c>
      <c r="E19" s="97" t="s">
        <v>67</v>
      </c>
      <c r="F19" s="105" t="s">
        <v>68</v>
      </c>
      <c r="G19" s="106" t="s">
        <v>54</v>
      </c>
      <c r="H19" s="184">
        <v>12</v>
      </c>
      <c r="I19" s="185"/>
      <c r="J19" s="98">
        <f>IF(COUNTIF(AR19:BA19,"dns")=10,"",MAX(J$8:J18)+1)</f>
        <v>11</v>
      </c>
      <c r="K19" s="99"/>
      <c r="L19" s="102">
        <v>9</v>
      </c>
      <c r="M19" s="99"/>
      <c r="N19" s="107">
        <v>15</v>
      </c>
      <c r="O19" s="99"/>
      <c r="P19" s="107">
        <v>15</v>
      </c>
      <c r="Q19" s="99"/>
      <c r="R19" s="107">
        <v>11</v>
      </c>
      <c r="S19" s="99"/>
      <c r="T19" s="107">
        <v>11</v>
      </c>
      <c r="U19" s="99" t="s">
        <v>76</v>
      </c>
      <c r="V19" s="102">
        <f>$J$32+1</f>
        <v>22</v>
      </c>
      <c r="W19" s="99"/>
      <c r="X19" s="102">
        <v>6</v>
      </c>
      <c r="Y19" s="99"/>
      <c r="Z19" s="102">
        <v>5</v>
      </c>
      <c r="AA19" s="99"/>
      <c r="AB19" s="102"/>
      <c r="AC19" s="125">
        <f>L19</f>
        <v>9</v>
      </c>
      <c r="AD19" s="126">
        <f>N19</f>
        <v>15</v>
      </c>
      <c r="AE19" s="126">
        <f>P19</f>
        <v>15</v>
      </c>
      <c r="AF19" s="126">
        <f>R19</f>
        <v>11</v>
      </c>
      <c r="AG19" s="126">
        <f>T19</f>
        <v>11</v>
      </c>
      <c r="AH19" s="126">
        <f>V19</f>
        <v>22</v>
      </c>
      <c r="AI19" s="126">
        <f>X19</f>
        <v>6</v>
      </c>
      <c r="AJ19" s="126">
        <f>Z19</f>
        <v>5</v>
      </c>
      <c r="AK19" s="127">
        <f>AB19</f>
        <v>0</v>
      </c>
      <c r="AL19" s="130">
        <f>IF(AL$8&gt;$AP$3,"N/A",LARGE(AC19:AK19,1))</f>
        <v>22</v>
      </c>
      <c r="AM19" s="131">
        <f>IF(AM$8&gt;$AP$3,"N/A",LARGE(AC19:AK19,2))</f>
        <v>15</v>
      </c>
      <c r="AN19" s="131" t="str">
        <f>IF(AN$8&gt;$AP$3,"N/A",LARGE(AC19:AK19,3))</f>
        <v>N/A</v>
      </c>
      <c r="AO19" s="142">
        <f>SUM(AC19:AK19)-SUM(AL19:AN19)</f>
        <v>57</v>
      </c>
      <c r="AP19" s="136">
        <f>RANK(AO19,AO$9:AO$29,1)</f>
        <v>11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</row>
    <row r="20" spans="1:227" ht="19.5" customHeight="1">
      <c r="A20" s="103">
        <f>AP20</f>
        <v>12</v>
      </c>
      <c r="B20" s="104">
        <f>AO20</f>
        <v>60</v>
      </c>
      <c r="C20" s="94" t="s">
        <v>73</v>
      </c>
      <c r="D20" s="94">
        <v>3</v>
      </c>
      <c r="E20" s="97" t="s">
        <v>24</v>
      </c>
      <c r="F20" s="105" t="s">
        <v>25</v>
      </c>
      <c r="G20" s="106" t="s">
        <v>23</v>
      </c>
      <c r="H20" s="184">
        <v>2</v>
      </c>
      <c r="I20" s="185"/>
      <c r="J20" s="98">
        <f>IF(COUNTIF(AR20:BA20,"dns")=10,"",MAX(J$8:J19)+1)</f>
        <v>12</v>
      </c>
      <c r="K20" s="99"/>
      <c r="L20" s="107">
        <v>5</v>
      </c>
      <c r="M20" s="99" t="s">
        <v>20</v>
      </c>
      <c r="N20" s="102">
        <f>$J$32+1</f>
        <v>22</v>
      </c>
      <c r="O20" s="99" t="s">
        <v>4</v>
      </c>
      <c r="P20" s="102">
        <f>$J$32+1</f>
        <v>22</v>
      </c>
      <c r="Q20" s="99"/>
      <c r="R20" s="107">
        <v>10</v>
      </c>
      <c r="S20" s="99"/>
      <c r="T20" s="107">
        <v>8</v>
      </c>
      <c r="U20" s="99"/>
      <c r="V20" s="107">
        <v>20</v>
      </c>
      <c r="W20" s="99"/>
      <c r="X20" s="102">
        <v>9</v>
      </c>
      <c r="Y20" s="99"/>
      <c r="Z20" s="102">
        <v>8</v>
      </c>
      <c r="AA20" s="99"/>
      <c r="AB20" s="102"/>
      <c r="AC20" s="125">
        <f>L20</f>
        <v>5</v>
      </c>
      <c r="AD20" s="126">
        <f>N20</f>
        <v>22</v>
      </c>
      <c r="AE20" s="126">
        <f>P20</f>
        <v>22</v>
      </c>
      <c r="AF20" s="126">
        <f>R20</f>
        <v>10</v>
      </c>
      <c r="AG20" s="126">
        <f>T20</f>
        <v>8</v>
      </c>
      <c r="AH20" s="126">
        <f>V20</f>
        <v>20</v>
      </c>
      <c r="AI20" s="126">
        <f>X20</f>
        <v>9</v>
      </c>
      <c r="AJ20" s="126">
        <f>Z20</f>
        <v>8</v>
      </c>
      <c r="AK20" s="127">
        <f>AB20</f>
        <v>0</v>
      </c>
      <c r="AL20" s="130">
        <f>IF(AL$8&gt;$AP$3,"N/A",LARGE(AC20:AK20,1))</f>
        <v>22</v>
      </c>
      <c r="AM20" s="131">
        <f>IF(AM$8&gt;$AP$3,"N/A",LARGE(AC20:AK20,2))</f>
        <v>22</v>
      </c>
      <c r="AN20" s="131" t="str">
        <f>IF(AN$8&gt;$AP$3,"N/A",LARGE(AC20:AK20,3))</f>
        <v>N/A</v>
      </c>
      <c r="AO20" s="142">
        <f>SUM(AC20:AK20)-SUM(AL20:AN20)</f>
        <v>60</v>
      </c>
      <c r="AP20" s="136">
        <f>RANK(AO20,AO$9:AO$29,1)</f>
        <v>12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</row>
    <row r="21" spans="1:71" s="1" customFormat="1" ht="19.5" customHeight="1">
      <c r="A21" s="103">
        <f>AP21</f>
        <v>12</v>
      </c>
      <c r="B21" s="104">
        <f>AO21</f>
        <v>60</v>
      </c>
      <c r="C21" s="94" t="s">
        <v>72</v>
      </c>
      <c r="D21" s="94"/>
      <c r="E21" s="97" t="s">
        <v>74</v>
      </c>
      <c r="F21" s="105" t="s">
        <v>51</v>
      </c>
      <c r="G21" s="106" t="s">
        <v>23</v>
      </c>
      <c r="H21" s="184">
        <v>19</v>
      </c>
      <c r="I21" s="185"/>
      <c r="J21" s="98">
        <f>IF(COUNTIF(AR21:BA21,"dns")=10,"",MAX(J$8:J20)+1)</f>
        <v>13</v>
      </c>
      <c r="K21" s="99"/>
      <c r="L21" s="107">
        <v>14</v>
      </c>
      <c r="M21" s="99"/>
      <c r="N21" s="107">
        <v>6</v>
      </c>
      <c r="O21" s="99"/>
      <c r="P21" s="107">
        <v>12</v>
      </c>
      <c r="Q21" s="99"/>
      <c r="R21" s="107">
        <v>8</v>
      </c>
      <c r="S21" s="99" t="s">
        <v>19</v>
      </c>
      <c r="T21" s="102">
        <f>$J$32+1</f>
        <v>22</v>
      </c>
      <c r="U21" s="99" t="s">
        <v>76</v>
      </c>
      <c r="V21" s="102">
        <f>$J$32+1</f>
        <v>22</v>
      </c>
      <c r="W21" s="99"/>
      <c r="X21" s="102">
        <v>11</v>
      </c>
      <c r="Y21" s="99"/>
      <c r="Z21" s="102">
        <v>9</v>
      </c>
      <c r="AA21" s="99"/>
      <c r="AB21" s="102"/>
      <c r="AC21" s="125">
        <f>L21</f>
        <v>14</v>
      </c>
      <c r="AD21" s="126">
        <f>N21</f>
        <v>6</v>
      </c>
      <c r="AE21" s="126">
        <f>P21</f>
        <v>12</v>
      </c>
      <c r="AF21" s="126">
        <f>R21</f>
        <v>8</v>
      </c>
      <c r="AG21" s="126">
        <f>T21</f>
        <v>22</v>
      </c>
      <c r="AH21" s="126">
        <f>V21</f>
        <v>22</v>
      </c>
      <c r="AI21" s="126">
        <f>X21</f>
        <v>11</v>
      </c>
      <c r="AJ21" s="126">
        <f>Z21</f>
        <v>9</v>
      </c>
      <c r="AK21" s="127">
        <f>AB21</f>
        <v>0</v>
      </c>
      <c r="AL21" s="130">
        <f>IF(AL$8&gt;$AP$3,"N/A",LARGE(AC21:AK21,1))</f>
        <v>22</v>
      </c>
      <c r="AM21" s="131">
        <f>IF(AM$8&gt;$AP$3,"N/A",LARGE(AC21:AK21,2))</f>
        <v>22</v>
      </c>
      <c r="AN21" s="131" t="str">
        <f>IF(AN$8&gt;$AP$3,"N/A",LARGE(AC21:AK21,3))</f>
        <v>N/A</v>
      </c>
      <c r="AO21" s="142">
        <f>SUM(AC21:AK21)-SUM(AL21:AN21)</f>
        <v>60</v>
      </c>
      <c r="AP21" s="136">
        <f>RANK(AO21,AO$9:AO$29,1)</f>
        <v>12</v>
      </c>
      <c r="AQ21" s="2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227" ht="19.5" customHeight="1">
      <c r="A22" s="103">
        <f>AP22</f>
        <v>14</v>
      </c>
      <c r="B22" s="104">
        <f>AO22</f>
        <v>64</v>
      </c>
      <c r="C22" s="94" t="s">
        <v>73</v>
      </c>
      <c r="D22" s="94">
        <v>4</v>
      </c>
      <c r="E22" s="95" t="s">
        <v>36</v>
      </c>
      <c r="F22" s="96" t="s">
        <v>37</v>
      </c>
      <c r="G22" s="124" t="s">
        <v>27</v>
      </c>
      <c r="H22" s="184">
        <v>11</v>
      </c>
      <c r="I22" s="185"/>
      <c r="J22" s="98">
        <f>IF(COUNTIF(AR22:BA22,"dns")=10,"",MAX(J$8:J21)+1)</f>
        <v>14</v>
      </c>
      <c r="K22" s="99"/>
      <c r="L22" s="102">
        <v>8</v>
      </c>
      <c r="M22" s="99"/>
      <c r="N22" s="107">
        <v>14</v>
      </c>
      <c r="O22" s="99"/>
      <c r="P22" s="107">
        <v>16</v>
      </c>
      <c r="Q22" s="99"/>
      <c r="R22" s="107">
        <v>19</v>
      </c>
      <c r="S22" s="99"/>
      <c r="T22" s="107">
        <v>10</v>
      </c>
      <c r="U22" s="99"/>
      <c r="V22" s="102">
        <v>6</v>
      </c>
      <c r="W22" s="99"/>
      <c r="X22" s="107">
        <v>10</v>
      </c>
      <c r="Y22" s="99"/>
      <c r="Z22" s="107">
        <v>16</v>
      </c>
      <c r="AA22" s="99"/>
      <c r="AB22" s="107"/>
      <c r="AC22" s="125">
        <f>L22</f>
        <v>8</v>
      </c>
      <c r="AD22" s="126">
        <f>N22</f>
        <v>14</v>
      </c>
      <c r="AE22" s="126">
        <f>P22</f>
        <v>16</v>
      </c>
      <c r="AF22" s="126">
        <f>R22</f>
        <v>19</v>
      </c>
      <c r="AG22" s="126">
        <f>T22</f>
        <v>10</v>
      </c>
      <c r="AH22" s="126">
        <f>V22</f>
        <v>6</v>
      </c>
      <c r="AI22" s="126">
        <f>X22</f>
        <v>10</v>
      </c>
      <c r="AJ22" s="126">
        <f>Z22</f>
        <v>16</v>
      </c>
      <c r="AK22" s="127">
        <f>AB22</f>
        <v>0</v>
      </c>
      <c r="AL22" s="130">
        <f>IF(AL$8&gt;$AP$3,"N/A",LARGE(AC22:AK22,1))</f>
        <v>19</v>
      </c>
      <c r="AM22" s="131">
        <f>IF(AM$8&gt;$AP$3,"N/A",LARGE(AC22:AK22,2))</f>
        <v>16</v>
      </c>
      <c r="AN22" s="131" t="str">
        <f>IF(AN$8&gt;$AP$3,"N/A",LARGE(AC22:AK22,3))</f>
        <v>N/A</v>
      </c>
      <c r="AO22" s="142">
        <f>SUM(AC22:AK22)-SUM(AL22:AN22)</f>
        <v>64</v>
      </c>
      <c r="AP22" s="136">
        <f>RANK(AO22,AO$9:AO$29,1)</f>
        <v>14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</row>
    <row r="23" spans="1:227" ht="19.5" customHeight="1">
      <c r="A23" s="103">
        <f>AP23</f>
        <v>15</v>
      </c>
      <c r="B23" s="104">
        <f>AO23</f>
        <v>66</v>
      </c>
      <c r="C23" s="94" t="s">
        <v>72</v>
      </c>
      <c r="D23" s="94"/>
      <c r="E23" s="97" t="s">
        <v>65</v>
      </c>
      <c r="F23" s="105" t="s">
        <v>66</v>
      </c>
      <c r="G23" s="106" t="s">
        <v>28</v>
      </c>
      <c r="H23" s="184">
        <v>5</v>
      </c>
      <c r="I23" s="185"/>
      <c r="J23" s="98">
        <f>IF(COUNTIF(AR23:BA23,"dns")=10,"",MAX(J$8:J22)+1)</f>
        <v>15</v>
      </c>
      <c r="K23" s="99"/>
      <c r="L23" s="102">
        <v>15</v>
      </c>
      <c r="M23" s="99"/>
      <c r="N23" s="107">
        <v>8</v>
      </c>
      <c r="O23" s="99"/>
      <c r="P23" s="107">
        <v>10</v>
      </c>
      <c r="Q23" s="99"/>
      <c r="R23" s="107">
        <v>7</v>
      </c>
      <c r="S23" s="99" t="s">
        <v>20</v>
      </c>
      <c r="T23" s="102">
        <f>$J$32+1</f>
        <v>22</v>
      </c>
      <c r="U23" s="99"/>
      <c r="V23" s="107">
        <v>11</v>
      </c>
      <c r="W23" s="99"/>
      <c r="X23" s="107">
        <v>17</v>
      </c>
      <c r="Y23" s="99"/>
      <c r="Z23" s="102">
        <v>15</v>
      </c>
      <c r="AA23" s="99"/>
      <c r="AB23" s="102"/>
      <c r="AC23" s="125">
        <f>L23</f>
        <v>15</v>
      </c>
      <c r="AD23" s="126">
        <f>N23</f>
        <v>8</v>
      </c>
      <c r="AE23" s="126">
        <f>P23</f>
        <v>10</v>
      </c>
      <c r="AF23" s="126">
        <f>R23</f>
        <v>7</v>
      </c>
      <c r="AG23" s="126">
        <f>T23</f>
        <v>22</v>
      </c>
      <c r="AH23" s="126">
        <f>V23</f>
        <v>11</v>
      </c>
      <c r="AI23" s="126">
        <f>X23</f>
        <v>17</v>
      </c>
      <c r="AJ23" s="126">
        <f>Z23</f>
        <v>15</v>
      </c>
      <c r="AK23" s="127">
        <f>AB23</f>
        <v>0</v>
      </c>
      <c r="AL23" s="130">
        <f>IF(AL$8&gt;$AP$3,"N/A",LARGE(AC23:AK23,1))</f>
        <v>22</v>
      </c>
      <c r="AM23" s="131">
        <f>IF(AM$8&gt;$AP$3,"N/A",LARGE(AC23:AK23,2))</f>
        <v>17</v>
      </c>
      <c r="AN23" s="131" t="str">
        <f>IF(AN$8&gt;$AP$3,"N/A",LARGE(AC23:AK23,3))</f>
        <v>N/A</v>
      </c>
      <c r="AO23" s="142">
        <f>SUM(AC23:AK23)-SUM(AL23:AN23)</f>
        <v>66</v>
      </c>
      <c r="AP23" s="136">
        <f>RANK(AO23,AO$9:AO$29,1)</f>
        <v>15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</row>
    <row r="24" spans="1:196" ht="19.5" customHeight="1">
      <c r="A24" s="103">
        <f>AP24</f>
        <v>16</v>
      </c>
      <c r="B24" s="104">
        <f>AO24</f>
        <v>73</v>
      </c>
      <c r="C24" s="94" t="s">
        <v>73</v>
      </c>
      <c r="D24" s="94">
        <v>5</v>
      </c>
      <c r="E24" s="97" t="s">
        <v>45</v>
      </c>
      <c r="F24" s="105" t="s">
        <v>46</v>
      </c>
      <c r="G24" s="106" t="s">
        <v>23</v>
      </c>
      <c r="H24" s="184">
        <v>18</v>
      </c>
      <c r="I24" s="185"/>
      <c r="J24" s="98">
        <f>IF(COUNTIF(AR24:BA24,"dns")=10,"",MAX(J$8:J23)+1)</f>
        <v>16</v>
      </c>
      <c r="K24" s="99" t="s">
        <v>4</v>
      </c>
      <c r="L24" s="102">
        <f>$J$32+1</f>
        <v>22</v>
      </c>
      <c r="M24" s="99" t="s">
        <v>19</v>
      </c>
      <c r="N24" s="102">
        <f>$J$32+1</f>
        <v>22</v>
      </c>
      <c r="O24" s="99"/>
      <c r="P24" s="107">
        <v>17</v>
      </c>
      <c r="Q24" s="99"/>
      <c r="R24" s="107">
        <v>14</v>
      </c>
      <c r="S24" s="99"/>
      <c r="T24" s="107">
        <v>7</v>
      </c>
      <c r="U24" s="99"/>
      <c r="V24" s="102">
        <v>9</v>
      </c>
      <c r="W24" s="99"/>
      <c r="X24" s="107">
        <v>13</v>
      </c>
      <c r="Y24" s="99"/>
      <c r="Z24" s="102">
        <v>13</v>
      </c>
      <c r="AA24" s="99"/>
      <c r="AB24" s="102"/>
      <c r="AC24" s="125">
        <f>L24</f>
        <v>22</v>
      </c>
      <c r="AD24" s="126">
        <f>N24</f>
        <v>22</v>
      </c>
      <c r="AE24" s="126">
        <f>P24</f>
        <v>17</v>
      </c>
      <c r="AF24" s="126">
        <f>R24</f>
        <v>14</v>
      </c>
      <c r="AG24" s="126">
        <f>T24</f>
        <v>7</v>
      </c>
      <c r="AH24" s="126">
        <f>V24</f>
        <v>9</v>
      </c>
      <c r="AI24" s="126">
        <f>X24</f>
        <v>13</v>
      </c>
      <c r="AJ24" s="126">
        <f>Z24</f>
        <v>13</v>
      </c>
      <c r="AK24" s="127">
        <f>AB24</f>
        <v>0</v>
      </c>
      <c r="AL24" s="130">
        <f>IF(AL$8&gt;$AP$3,"N/A",LARGE(AC24:AK24,1))</f>
        <v>22</v>
      </c>
      <c r="AM24" s="131">
        <f>IF(AM$8&gt;$AP$3,"N/A",LARGE(AC24:AK24,2))</f>
        <v>22</v>
      </c>
      <c r="AN24" s="131" t="str">
        <f>IF(AN$8&gt;$AP$3,"N/A",LARGE(AC24:AK24,3))</f>
        <v>N/A</v>
      </c>
      <c r="AO24" s="142">
        <f>SUM(AC24:AK24)-SUM(AL24:AN24)</f>
        <v>73</v>
      </c>
      <c r="AP24" s="136">
        <f>RANK(AO24,AO$9:AO$29,1)</f>
        <v>16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</row>
    <row r="25" spans="1:227" ht="19.5" customHeight="1">
      <c r="A25" s="103">
        <f>AP25</f>
        <v>17</v>
      </c>
      <c r="B25" s="104">
        <f>AO25</f>
        <v>77</v>
      </c>
      <c r="C25" s="94" t="s">
        <v>73</v>
      </c>
      <c r="D25" s="94">
        <v>6</v>
      </c>
      <c r="E25" s="97" t="s">
        <v>40</v>
      </c>
      <c r="F25" s="105" t="s">
        <v>41</v>
      </c>
      <c r="G25" s="106" t="s">
        <v>23</v>
      </c>
      <c r="H25" s="184">
        <v>15</v>
      </c>
      <c r="I25" s="185"/>
      <c r="J25" s="98">
        <f>IF(COUNTIF(AR25:BA25,"dns")=10,"",MAX(J$8:J24)+1)</f>
        <v>17</v>
      </c>
      <c r="K25" s="99"/>
      <c r="L25" s="102">
        <v>7</v>
      </c>
      <c r="M25" s="99" t="s">
        <v>20</v>
      </c>
      <c r="N25" s="102">
        <f>$J$32+1</f>
        <v>22</v>
      </c>
      <c r="O25" s="99" t="s">
        <v>19</v>
      </c>
      <c r="P25" s="102">
        <f>$J$32+1</f>
        <v>22</v>
      </c>
      <c r="Q25" s="99" t="s">
        <v>19</v>
      </c>
      <c r="R25" s="102">
        <f>$J$32+1</f>
        <v>22</v>
      </c>
      <c r="S25" s="99" t="s">
        <v>19</v>
      </c>
      <c r="T25" s="102">
        <f>$J$32+1</f>
        <v>22</v>
      </c>
      <c r="U25" s="99"/>
      <c r="V25" s="102">
        <v>13</v>
      </c>
      <c r="W25" s="99"/>
      <c r="X25" s="102">
        <v>7</v>
      </c>
      <c r="Y25" s="99"/>
      <c r="Z25" s="102">
        <v>6</v>
      </c>
      <c r="AA25" s="99"/>
      <c r="AB25" s="102"/>
      <c r="AC25" s="125">
        <f>L25</f>
        <v>7</v>
      </c>
      <c r="AD25" s="126">
        <f>N25</f>
        <v>22</v>
      </c>
      <c r="AE25" s="126">
        <f>P25</f>
        <v>22</v>
      </c>
      <c r="AF25" s="126">
        <f>R25</f>
        <v>22</v>
      </c>
      <c r="AG25" s="126">
        <f>T25</f>
        <v>22</v>
      </c>
      <c r="AH25" s="126">
        <f>V25</f>
        <v>13</v>
      </c>
      <c r="AI25" s="126">
        <f>X25</f>
        <v>7</v>
      </c>
      <c r="AJ25" s="126">
        <f>Z25</f>
        <v>6</v>
      </c>
      <c r="AK25" s="127">
        <f>AB25</f>
        <v>0</v>
      </c>
      <c r="AL25" s="130">
        <f>IF(AL$8&gt;$AP$3,"N/A",LARGE(AC25:AK25,1))</f>
        <v>22</v>
      </c>
      <c r="AM25" s="131">
        <f>IF(AM$8&gt;$AP$3,"N/A",LARGE(AC25:AK25,2))</f>
        <v>22</v>
      </c>
      <c r="AN25" s="131" t="str">
        <f>IF(AN$8&gt;$AP$3,"N/A",LARGE(AC25:AK25,3))</f>
        <v>N/A</v>
      </c>
      <c r="AO25" s="142">
        <f>SUM(AC25:AK25)-SUM(AL25:AN25)</f>
        <v>77</v>
      </c>
      <c r="AP25" s="136">
        <f>RANK(AO25,AO$9:AO$29,1)</f>
        <v>17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</row>
    <row r="26" spans="1:71" s="1" customFormat="1" ht="19.5" customHeight="1">
      <c r="A26" s="103">
        <f>AP26</f>
        <v>18</v>
      </c>
      <c r="B26" s="104">
        <f>AO26</f>
        <v>82</v>
      </c>
      <c r="C26" s="94" t="s">
        <v>73</v>
      </c>
      <c r="D26" s="94">
        <v>7</v>
      </c>
      <c r="E26" s="97" t="s">
        <v>49</v>
      </c>
      <c r="F26" s="105" t="s">
        <v>50</v>
      </c>
      <c r="G26" s="106" t="s">
        <v>23</v>
      </c>
      <c r="H26" s="184">
        <v>22</v>
      </c>
      <c r="I26" s="185"/>
      <c r="J26" s="98">
        <f>IF(COUNTIF(AR26:BA26,"dns")=10,"",MAX(J$8:J25)+1)</f>
        <v>18</v>
      </c>
      <c r="K26" s="99" t="s">
        <v>4</v>
      </c>
      <c r="L26" s="102">
        <f>$J$32+1</f>
        <v>22</v>
      </c>
      <c r="M26" s="99"/>
      <c r="N26" s="107">
        <v>17</v>
      </c>
      <c r="O26" s="99"/>
      <c r="P26" s="107">
        <v>9</v>
      </c>
      <c r="Q26" s="99"/>
      <c r="R26" s="107">
        <v>12</v>
      </c>
      <c r="S26" s="99"/>
      <c r="T26" s="107">
        <v>15</v>
      </c>
      <c r="U26" s="99"/>
      <c r="V26" s="102">
        <v>15</v>
      </c>
      <c r="W26" s="99"/>
      <c r="X26" s="107">
        <v>14</v>
      </c>
      <c r="Y26" s="99" t="s">
        <v>21</v>
      </c>
      <c r="Z26" s="102">
        <f>$J$32+1</f>
        <v>22</v>
      </c>
      <c r="AA26" s="99"/>
      <c r="AB26" s="102"/>
      <c r="AC26" s="125">
        <f>L26</f>
        <v>22</v>
      </c>
      <c r="AD26" s="126">
        <f>N26</f>
        <v>17</v>
      </c>
      <c r="AE26" s="126">
        <f>P26</f>
        <v>9</v>
      </c>
      <c r="AF26" s="126">
        <f>R26</f>
        <v>12</v>
      </c>
      <c r="AG26" s="126">
        <f>T26</f>
        <v>15</v>
      </c>
      <c r="AH26" s="126">
        <f>V26</f>
        <v>15</v>
      </c>
      <c r="AI26" s="126">
        <f>X26</f>
        <v>14</v>
      </c>
      <c r="AJ26" s="126">
        <f>Z26</f>
        <v>22</v>
      </c>
      <c r="AK26" s="127">
        <f>AB26</f>
        <v>0</v>
      </c>
      <c r="AL26" s="130">
        <f>IF(AL$8&gt;$AP$3,"N/A",LARGE(AC26:AK26,1))</f>
        <v>22</v>
      </c>
      <c r="AM26" s="131">
        <f>IF(AM$8&gt;$AP$3,"N/A",LARGE(AC26:AK26,2))</f>
        <v>22</v>
      </c>
      <c r="AN26" s="131" t="str">
        <f>IF(AN$8&gt;$AP$3,"N/A",LARGE(AC26:AK26,3))</f>
        <v>N/A</v>
      </c>
      <c r="AO26" s="142">
        <f>SUM(AC26:AK26)-SUM(AL26:AN26)</f>
        <v>82</v>
      </c>
      <c r="AP26" s="136">
        <f>RANK(AO26,AO$9:AO$29,1)</f>
        <v>18</v>
      </c>
      <c r="AQ26" s="2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227" s="50" customFormat="1" ht="19.5" customHeight="1">
      <c r="A27" s="103">
        <f>AP27</f>
        <v>19</v>
      </c>
      <c r="B27" s="104">
        <f>AO27</f>
        <v>85</v>
      </c>
      <c r="C27" s="94" t="s">
        <v>73</v>
      </c>
      <c r="D27" s="94">
        <v>8</v>
      </c>
      <c r="E27" s="97" t="s">
        <v>63</v>
      </c>
      <c r="F27" s="105" t="s">
        <v>64</v>
      </c>
      <c r="G27" s="106" t="s">
        <v>28</v>
      </c>
      <c r="H27" s="184">
        <v>4</v>
      </c>
      <c r="I27" s="185"/>
      <c r="J27" s="98">
        <f>IF(COUNTIF(AR27:BA27,"dns")=10,"",MAX(J$8:J26)+1)</f>
        <v>19</v>
      </c>
      <c r="K27" s="99"/>
      <c r="L27" s="102">
        <v>12</v>
      </c>
      <c r="M27" s="99"/>
      <c r="N27" s="107">
        <v>16</v>
      </c>
      <c r="O27" s="99"/>
      <c r="P27" s="107">
        <v>14</v>
      </c>
      <c r="Q27" s="99"/>
      <c r="R27" s="107">
        <v>17</v>
      </c>
      <c r="S27" s="99"/>
      <c r="T27" s="107">
        <v>12</v>
      </c>
      <c r="U27" s="99" t="s">
        <v>76</v>
      </c>
      <c r="V27" s="102">
        <f>$J$32+1</f>
        <v>22</v>
      </c>
      <c r="W27" s="99" t="s">
        <v>77</v>
      </c>
      <c r="X27" s="102">
        <f>$J$32+1</f>
        <v>22</v>
      </c>
      <c r="Y27" s="99"/>
      <c r="Z27" s="102">
        <v>14</v>
      </c>
      <c r="AA27" s="99"/>
      <c r="AB27" s="102"/>
      <c r="AC27" s="125">
        <f>L27</f>
        <v>12</v>
      </c>
      <c r="AD27" s="126">
        <f>N27</f>
        <v>16</v>
      </c>
      <c r="AE27" s="126">
        <f>P27</f>
        <v>14</v>
      </c>
      <c r="AF27" s="126">
        <f>R27</f>
        <v>17</v>
      </c>
      <c r="AG27" s="126">
        <f>T27</f>
        <v>12</v>
      </c>
      <c r="AH27" s="126">
        <f>V27</f>
        <v>22</v>
      </c>
      <c r="AI27" s="126">
        <f>X27</f>
        <v>22</v>
      </c>
      <c r="AJ27" s="126">
        <f>Z27</f>
        <v>14</v>
      </c>
      <c r="AK27" s="127">
        <f>AB27</f>
        <v>0</v>
      </c>
      <c r="AL27" s="130">
        <f>IF(AL$8&gt;$AP$3,"N/A",LARGE(AC27:AK27,1))</f>
        <v>22</v>
      </c>
      <c r="AM27" s="131">
        <f>IF(AM$8&gt;$AP$3,"N/A",LARGE(AC27:AK27,2))</f>
        <v>22</v>
      </c>
      <c r="AN27" s="131" t="str">
        <f>IF(AN$8&gt;$AP$3,"N/A",LARGE(AC27:AK27,3))</f>
        <v>N/A</v>
      </c>
      <c r="AO27" s="142">
        <f>SUM(AC27:AK27)-SUM(AL27:AN27)</f>
        <v>85</v>
      </c>
      <c r="AP27" s="136">
        <f>RANK(AO27,AO$9:AO$29,1)</f>
        <v>19</v>
      </c>
      <c r="AQ27" s="18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</row>
    <row r="28" spans="1:196" ht="19.5" customHeight="1">
      <c r="A28" s="103">
        <f>AP28</f>
        <v>20</v>
      </c>
      <c r="B28" s="104">
        <f>AO28</f>
        <v>86</v>
      </c>
      <c r="C28" s="94" t="s">
        <v>73</v>
      </c>
      <c r="D28" s="94">
        <v>9</v>
      </c>
      <c r="E28" s="97" t="s">
        <v>44</v>
      </c>
      <c r="F28" s="105"/>
      <c r="G28" s="106" t="s">
        <v>23</v>
      </c>
      <c r="H28" s="184">
        <v>17</v>
      </c>
      <c r="I28" s="185"/>
      <c r="J28" s="98">
        <f>IF(COUNTIF(AR28:BA28,"dns")=10,"",MAX(J$8:J27)+1)</f>
        <v>20</v>
      </c>
      <c r="K28" s="99"/>
      <c r="L28" s="102">
        <v>11</v>
      </c>
      <c r="M28" s="99"/>
      <c r="N28" s="107">
        <v>13</v>
      </c>
      <c r="O28" s="99"/>
      <c r="P28" s="107">
        <v>18</v>
      </c>
      <c r="Q28" s="99"/>
      <c r="R28" s="107">
        <v>15</v>
      </c>
      <c r="S28" s="99"/>
      <c r="T28" s="107">
        <v>16</v>
      </c>
      <c r="U28" s="99"/>
      <c r="V28" s="102">
        <v>16</v>
      </c>
      <c r="W28" s="99"/>
      <c r="X28" s="107">
        <v>15</v>
      </c>
      <c r="Y28" s="99" t="s">
        <v>21</v>
      </c>
      <c r="Z28" s="102">
        <f>$J$32+1</f>
        <v>22</v>
      </c>
      <c r="AA28" s="99"/>
      <c r="AB28" s="107"/>
      <c r="AC28" s="125">
        <f>L28</f>
        <v>11</v>
      </c>
      <c r="AD28" s="126">
        <f>N28</f>
        <v>13</v>
      </c>
      <c r="AE28" s="126">
        <f>P28</f>
        <v>18</v>
      </c>
      <c r="AF28" s="126">
        <f>R28</f>
        <v>15</v>
      </c>
      <c r="AG28" s="126">
        <f>T28</f>
        <v>16</v>
      </c>
      <c r="AH28" s="126">
        <f>V28</f>
        <v>16</v>
      </c>
      <c r="AI28" s="126">
        <f>X28</f>
        <v>15</v>
      </c>
      <c r="AJ28" s="126">
        <f>Z28</f>
        <v>22</v>
      </c>
      <c r="AK28" s="127">
        <f>AB28</f>
        <v>0</v>
      </c>
      <c r="AL28" s="130">
        <f>IF(AL$8&gt;$AP$3,"N/A",LARGE(AC28:AK28,1))</f>
        <v>22</v>
      </c>
      <c r="AM28" s="131">
        <f>IF(AM$8&gt;$AP$3,"N/A",LARGE(AC28:AK28,2))</f>
        <v>18</v>
      </c>
      <c r="AN28" s="131" t="str">
        <f>IF(AN$8&gt;$AP$3,"N/A",LARGE(AC28:AK28,3))</f>
        <v>N/A</v>
      </c>
      <c r="AO28" s="142">
        <f>SUM(AC28:AK28)-SUM(AL28:AN28)</f>
        <v>86</v>
      </c>
      <c r="AP28" s="136">
        <f>RANK(AO28,AO$9:AO$29,1)</f>
        <v>20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</row>
    <row r="29" spans="1:227" ht="19.5" customHeight="1">
      <c r="A29" s="103">
        <f>AP29</f>
        <v>21</v>
      </c>
      <c r="B29" s="104">
        <f>AO29</f>
        <v>117</v>
      </c>
      <c r="C29" s="94" t="s">
        <v>73</v>
      </c>
      <c r="D29" s="94">
        <v>10</v>
      </c>
      <c r="E29" s="97" t="s">
        <v>81</v>
      </c>
      <c r="F29" s="105" t="s">
        <v>35</v>
      </c>
      <c r="G29" s="106" t="s">
        <v>34</v>
      </c>
      <c r="H29" s="184">
        <v>9</v>
      </c>
      <c r="I29" s="185"/>
      <c r="J29" s="98">
        <f>IF(COUNTIF(AR29:BA29,"dns")=10,"",MAX(J$8:J28)+1)</f>
        <v>21</v>
      </c>
      <c r="K29" s="99" t="s">
        <v>4</v>
      </c>
      <c r="L29" s="102">
        <f>$J$32+1</f>
        <v>22</v>
      </c>
      <c r="M29" s="99"/>
      <c r="N29" s="107">
        <v>18</v>
      </c>
      <c r="O29" s="99" t="s">
        <v>21</v>
      </c>
      <c r="P29" s="102">
        <f>$J$32+1</f>
        <v>22</v>
      </c>
      <c r="Q29" s="99"/>
      <c r="R29" s="107">
        <v>16</v>
      </c>
      <c r="S29" s="99"/>
      <c r="T29" s="107">
        <v>17</v>
      </c>
      <c r="U29" s="99" t="s">
        <v>19</v>
      </c>
      <c r="V29" s="102">
        <f>$J$32+1</f>
        <v>22</v>
      </c>
      <c r="W29" s="99" t="s">
        <v>19</v>
      </c>
      <c r="X29" s="102">
        <f>$J$32+1</f>
        <v>22</v>
      </c>
      <c r="Y29" s="99"/>
      <c r="Z29" s="102">
        <f>$J$32+1</f>
        <v>22</v>
      </c>
      <c r="AA29" s="99"/>
      <c r="AB29" s="102"/>
      <c r="AC29" s="125">
        <f>L29</f>
        <v>22</v>
      </c>
      <c r="AD29" s="126">
        <f>N29</f>
        <v>18</v>
      </c>
      <c r="AE29" s="126">
        <f>P29</f>
        <v>22</v>
      </c>
      <c r="AF29" s="126">
        <f>R29</f>
        <v>16</v>
      </c>
      <c r="AG29" s="126">
        <f>T29</f>
        <v>17</v>
      </c>
      <c r="AH29" s="126">
        <f>V29</f>
        <v>22</v>
      </c>
      <c r="AI29" s="126">
        <f>X29</f>
        <v>22</v>
      </c>
      <c r="AJ29" s="126">
        <f>Z29</f>
        <v>22</v>
      </c>
      <c r="AK29" s="127">
        <f>AB29</f>
        <v>0</v>
      </c>
      <c r="AL29" s="130">
        <f>IF(AL$8&gt;$AP$3,"N/A",LARGE(AC29:AK29,1))</f>
        <v>22</v>
      </c>
      <c r="AM29" s="131">
        <f>IF(AM$8&gt;$AP$3,"N/A",LARGE(AC29:AK29,2))</f>
        <v>22</v>
      </c>
      <c r="AN29" s="131" t="str">
        <f>IF(AN$8&gt;$AP$3,"N/A",LARGE(AC29:AK29,3))</f>
        <v>N/A</v>
      </c>
      <c r="AO29" s="142">
        <f>SUM(AC29:AK29)-SUM(AL29:AN29)</f>
        <v>117</v>
      </c>
      <c r="AP29" s="137">
        <f>RANK(AO29,AO$9:AO$29,1)</f>
        <v>21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</row>
    <row r="30" spans="1:196" ht="19.5" customHeight="1">
      <c r="A30" s="103"/>
      <c r="B30" s="104"/>
      <c r="C30" s="94"/>
      <c r="D30" s="94"/>
      <c r="E30" s="97"/>
      <c r="F30" s="105"/>
      <c r="G30" s="106"/>
      <c r="H30" s="184"/>
      <c r="I30" s="185"/>
      <c r="J30" s="98"/>
      <c r="K30" s="99"/>
      <c r="L30" s="102"/>
      <c r="M30" s="99"/>
      <c r="N30" s="107"/>
      <c r="O30" s="99"/>
      <c r="P30" s="107"/>
      <c r="Q30" s="99"/>
      <c r="R30" s="107"/>
      <c r="S30" s="99"/>
      <c r="T30" s="107"/>
      <c r="U30" s="99"/>
      <c r="V30" s="102"/>
      <c r="W30" s="99"/>
      <c r="X30" s="102"/>
      <c r="Y30" s="99"/>
      <c r="Z30" s="107"/>
      <c r="AA30" s="99"/>
      <c r="AB30" s="107"/>
      <c r="AC30" s="125"/>
      <c r="AD30" s="126"/>
      <c r="AE30" s="126"/>
      <c r="AF30" s="126"/>
      <c r="AG30" s="126"/>
      <c r="AH30" s="126"/>
      <c r="AI30" s="126"/>
      <c r="AJ30" s="126"/>
      <c r="AK30" s="127"/>
      <c r="AL30" s="130"/>
      <c r="AM30" s="131"/>
      <c r="AN30" s="131"/>
      <c r="AO30" s="142"/>
      <c r="AP30" s="136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</row>
    <row r="31" spans="1:196" ht="19.5" customHeight="1" thickBot="1">
      <c r="A31" s="108"/>
      <c r="B31" s="109"/>
      <c r="C31" s="110"/>
      <c r="D31" s="110"/>
      <c r="E31" s="111"/>
      <c r="F31" s="112"/>
      <c r="G31" s="113"/>
      <c r="H31" s="186"/>
      <c r="I31" s="187"/>
      <c r="J31" s="114"/>
      <c r="K31" s="115"/>
      <c r="L31" s="116"/>
      <c r="M31" s="115"/>
      <c r="N31" s="116"/>
      <c r="O31" s="115"/>
      <c r="P31" s="116"/>
      <c r="Q31" s="115"/>
      <c r="R31" s="116"/>
      <c r="S31" s="115"/>
      <c r="T31" s="116"/>
      <c r="U31" s="115"/>
      <c r="V31" s="116"/>
      <c r="W31" s="115"/>
      <c r="X31" s="116"/>
      <c r="Y31" s="115"/>
      <c r="Z31" s="116"/>
      <c r="AA31" s="115"/>
      <c r="AB31" s="116"/>
      <c r="AC31" s="80"/>
      <c r="AD31" s="30"/>
      <c r="AE31" s="30"/>
      <c r="AF31" s="30"/>
      <c r="AG31" s="30"/>
      <c r="AH31" s="30"/>
      <c r="AI31" s="30"/>
      <c r="AJ31" s="30"/>
      <c r="AK31" s="67"/>
      <c r="AL31" s="132"/>
      <c r="AM31" s="133"/>
      <c r="AN31" s="133"/>
      <c r="AO31" s="143"/>
      <c r="AP31" s="138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</row>
    <row r="32" spans="1:27" s="1" customFormat="1" ht="19.5" customHeight="1" thickBot="1">
      <c r="A32" s="27"/>
      <c r="B32" s="26"/>
      <c r="C32" s="26"/>
      <c r="D32" s="26"/>
      <c r="E32" s="2"/>
      <c r="F32" s="2"/>
      <c r="G32" s="188" t="s">
        <v>53</v>
      </c>
      <c r="H32" s="189"/>
      <c r="I32" s="190"/>
      <c r="J32" s="123">
        <f>MAX(J9:J29)</f>
        <v>21</v>
      </c>
      <c r="K32" s="34"/>
      <c r="L32" s="31"/>
      <c r="M32" s="41"/>
      <c r="N32" s="51"/>
      <c r="O32" s="41"/>
      <c r="P32" s="51"/>
      <c r="Q32" s="41"/>
      <c r="R32" s="51"/>
      <c r="S32" s="41"/>
      <c r="T32" s="51"/>
      <c r="U32" s="41"/>
      <c r="V32" s="51"/>
      <c r="W32" s="41"/>
      <c r="X32" s="51"/>
      <c r="Y32" s="41"/>
      <c r="Z32" s="51"/>
      <c r="AA32" s="41"/>
    </row>
    <row r="33" spans="1:39" s="1" customFormat="1" ht="19.5" customHeight="1">
      <c r="A33" s="27"/>
      <c r="B33" s="26"/>
      <c r="C33" s="26"/>
      <c r="D33" s="26"/>
      <c r="G33" s="51"/>
      <c r="H33" s="51"/>
      <c r="I33" s="51"/>
      <c r="J33" s="2"/>
      <c r="K33" s="84"/>
      <c r="L33" s="51"/>
      <c r="M33" s="84"/>
      <c r="N33" s="51"/>
      <c r="O33" s="84"/>
      <c r="P33" s="51"/>
      <c r="Q33" s="84"/>
      <c r="R33" s="51"/>
      <c r="S33" s="84"/>
      <c r="T33" s="51"/>
      <c r="U33" s="84"/>
      <c r="V33" s="51"/>
      <c r="W33" s="84"/>
      <c r="X33" s="51"/>
      <c r="Y33" s="84"/>
      <c r="Z33" s="51"/>
      <c r="AA33" s="84"/>
      <c r="AE33" s="2"/>
      <c r="AF33" s="2"/>
      <c r="AG33" s="2"/>
      <c r="AH33" s="2"/>
      <c r="AI33" s="2"/>
      <c r="AJ33" s="2"/>
      <c r="AK33" s="2"/>
      <c r="AM33" s="2"/>
    </row>
    <row r="34" spans="1:117" s="1" customFormat="1" ht="12.75">
      <c r="A34" s="27"/>
      <c r="B34" s="26"/>
      <c r="C34" s="26"/>
      <c r="D34" s="26"/>
      <c r="E34" s="25"/>
      <c r="F34" s="25"/>
      <c r="G34" s="51"/>
      <c r="H34" s="51"/>
      <c r="I34" s="51"/>
      <c r="J34" s="2"/>
      <c r="K34" s="34"/>
      <c r="N34" s="28"/>
      <c r="P34" s="28"/>
      <c r="S34" s="43"/>
      <c r="U34" s="28"/>
      <c r="X34" s="28"/>
      <c r="AA34" s="43"/>
      <c r="AE34" s="3"/>
      <c r="AF34" s="28"/>
      <c r="AG34" s="3"/>
      <c r="AO34" s="3"/>
      <c r="AP34" s="28"/>
      <c r="AW34" s="3"/>
      <c r="AX34" s="28"/>
      <c r="AY34" s="3"/>
      <c r="BG34" s="3"/>
      <c r="BH34" s="28"/>
      <c r="BI34" s="3"/>
      <c r="CE34" s="2"/>
      <c r="CF34" s="2"/>
      <c r="CG34" s="2"/>
      <c r="CH34" s="2"/>
      <c r="CI34" s="2"/>
      <c r="CJ34" s="2"/>
      <c r="CK34" s="2"/>
      <c r="CM34" s="2"/>
      <c r="CN34" s="2"/>
      <c r="DE34" s="2"/>
      <c r="DF34" s="2"/>
      <c r="DG34" s="2"/>
      <c r="DH34" s="2"/>
      <c r="DI34" s="2"/>
      <c r="DJ34" s="2"/>
      <c r="DK34" s="2"/>
      <c r="DM34" s="2"/>
    </row>
    <row r="35" spans="1:123" s="1" customFormat="1" ht="13.5" thickBot="1">
      <c r="A35" s="27"/>
      <c r="B35" s="26"/>
      <c r="C35" s="52"/>
      <c r="D35" s="52"/>
      <c r="E35" s="53"/>
      <c r="F35" s="53"/>
      <c r="G35" s="81"/>
      <c r="H35" s="81"/>
      <c r="I35" s="81"/>
      <c r="J35" s="41"/>
      <c r="K35" s="55"/>
      <c r="L35" s="54"/>
      <c r="M35" s="54"/>
      <c r="N35" s="28"/>
      <c r="S35" s="28"/>
      <c r="AA35" s="28"/>
      <c r="AB35" s="28"/>
      <c r="AC35" s="3"/>
      <c r="AK35" s="3"/>
      <c r="AL35" s="28"/>
      <c r="AM35" s="3"/>
      <c r="AS35" s="3"/>
      <c r="AT35" s="28"/>
      <c r="AU35" s="3"/>
      <c r="BC35" s="3"/>
      <c r="BD35" s="28"/>
      <c r="BE35" s="3"/>
      <c r="BM35" s="3"/>
      <c r="BN35" s="28"/>
      <c r="BO35" s="3"/>
      <c r="CK35" s="2"/>
      <c r="CL35" s="2"/>
      <c r="CM35" s="2"/>
      <c r="CN35" s="2"/>
      <c r="CO35" s="2"/>
      <c r="CP35" s="2"/>
      <c r="CQ35" s="2"/>
      <c r="CS35" s="2"/>
      <c r="CT35" s="2"/>
      <c r="DK35" s="2"/>
      <c r="DL35" s="2"/>
      <c r="DM35" s="2"/>
      <c r="DN35" s="2"/>
      <c r="DO35" s="2"/>
      <c r="DP35" s="2"/>
      <c r="DQ35" s="2"/>
      <c r="DS35" s="2"/>
    </row>
    <row r="36" spans="1:203" s="1" customFormat="1" ht="13.5" customHeight="1">
      <c r="A36" s="40"/>
      <c r="B36" s="2"/>
      <c r="C36" s="41"/>
      <c r="D36" s="41"/>
      <c r="E36" s="64"/>
      <c r="F36" s="64"/>
      <c r="G36" s="64"/>
      <c r="H36" s="51"/>
      <c r="I36" s="51"/>
      <c r="J36" s="164" t="s">
        <v>8</v>
      </c>
      <c r="K36" s="172" t="s">
        <v>5</v>
      </c>
      <c r="L36" s="175" t="s">
        <v>8</v>
      </c>
      <c r="M36" s="41"/>
      <c r="N36" s="2"/>
      <c r="R36" s="11"/>
      <c r="T36" s="3"/>
      <c r="U36" s="2"/>
      <c r="V36" s="2"/>
      <c r="Z36" s="2"/>
      <c r="AA36" s="2"/>
      <c r="AB36" s="2"/>
      <c r="AC36" s="3"/>
      <c r="AD36" s="2"/>
      <c r="AE36" s="2"/>
      <c r="AF36" s="2"/>
      <c r="AG36" s="2"/>
      <c r="AH36" s="2"/>
      <c r="AI36" s="2"/>
      <c r="AJ36" s="2"/>
      <c r="AK36" s="2"/>
      <c r="AL36" s="2"/>
      <c r="AM36" s="3"/>
      <c r="AN36" s="2"/>
      <c r="AO36" s="2"/>
      <c r="AP36" s="2"/>
      <c r="AQ36" s="2"/>
      <c r="AR36" s="2"/>
      <c r="AS36" s="2"/>
      <c r="AT36" s="2"/>
      <c r="AU36" s="3"/>
      <c r="AV36" s="2"/>
      <c r="AW36" s="2"/>
      <c r="AX36" s="2"/>
      <c r="AY36" s="2"/>
      <c r="AZ36" s="2"/>
      <c r="BA36" s="2"/>
      <c r="BB36" s="2"/>
      <c r="BC36" s="2"/>
      <c r="BD36" s="2"/>
      <c r="BE36" s="3"/>
      <c r="BF36" s="2"/>
      <c r="BG36" s="2"/>
      <c r="BH36" s="2"/>
      <c r="BI36" s="2"/>
      <c r="BJ36" s="2"/>
      <c r="BK36" s="2"/>
      <c r="BL36" s="2"/>
      <c r="BM36" s="2"/>
      <c r="BN36" s="2"/>
      <c r="BO36" s="3"/>
      <c r="BP36" s="2"/>
      <c r="BQ36" s="2"/>
      <c r="BR36" s="2"/>
      <c r="BS36" s="2"/>
      <c r="BT36" s="2"/>
      <c r="BU36" s="2"/>
      <c r="BV36" s="2"/>
      <c r="BW36" s="2"/>
      <c r="BX36" s="2"/>
      <c r="BY36" s="3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S36" s="3"/>
      <c r="GT36" s="3"/>
      <c r="GU36" s="3"/>
    </row>
    <row r="37" spans="3:196" ht="12.75">
      <c r="C37" s="41"/>
      <c r="D37" s="41"/>
      <c r="E37" s="56"/>
      <c r="F37" s="56"/>
      <c r="G37" s="82"/>
      <c r="J37" s="165"/>
      <c r="K37" s="173"/>
      <c r="L37" s="176"/>
      <c r="M37" s="41"/>
      <c r="R37" s="5"/>
      <c r="T37" s="35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</row>
    <row r="38" spans="3:196" ht="12.75">
      <c r="C38" s="41"/>
      <c r="D38" s="41"/>
      <c r="E38" s="56"/>
      <c r="F38" s="56"/>
      <c r="G38" s="82"/>
      <c r="J38" s="165"/>
      <c r="K38" s="173"/>
      <c r="L38" s="176"/>
      <c r="M38" s="41"/>
      <c r="R38" s="5"/>
      <c r="T38" s="35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</row>
    <row r="39" spans="3:196" ht="12.75">
      <c r="C39" s="41"/>
      <c r="D39" s="41"/>
      <c r="E39" s="41"/>
      <c r="F39" s="41"/>
      <c r="G39" s="82"/>
      <c r="J39" s="165"/>
      <c r="K39" s="174"/>
      <c r="L39" s="177"/>
      <c r="M39" s="41"/>
      <c r="R39" s="5"/>
      <c r="T39" s="35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</row>
    <row r="40" spans="3:196" ht="12.75">
      <c r="C40" s="41"/>
      <c r="D40" s="41"/>
      <c r="E40" s="56"/>
      <c r="F40" s="56"/>
      <c r="G40" s="82"/>
      <c r="J40" s="165"/>
      <c r="K40" s="37">
        <v>0</v>
      </c>
      <c r="L40" s="36">
        <v>0</v>
      </c>
      <c r="M40" s="41"/>
      <c r="R40" s="5"/>
      <c r="T40" s="35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</row>
    <row r="41" spans="3:196" ht="12.75">
      <c r="C41" s="41"/>
      <c r="D41" s="41"/>
      <c r="E41" s="56"/>
      <c r="F41" s="56"/>
      <c r="G41" s="82"/>
      <c r="J41" s="165"/>
      <c r="K41" s="37">
        <v>1</v>
      </c>
      <c r="L41" s="36">
        <v>0</v>
      </c>
      <c r="M41" s="41"/>
      <c r="R41" s="5"/>
      <c r="T41" s="35"/>
      <c r="W41" s="3"/>
      <c r="X41" s="3"/>
      <c r="Y41" s="3"/>
      <c r="Z41" s="3"/>
      <c r="A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</row>
    <row r="42" spans="3:196" ht="12.75">
      <c r="C42" s="41"/>
      <c r="D42" s="41"/>
      <c r="E42" s="56"/>
      <c r="F42" s="56"/>
      <c r="G42" s="82"/>
      <c r="J42" s="165"/>
      <c r="K42" s="37">
        <v>2</v>
      </c>
      <c r="L42" s="36">
        <v>0</v>
      </c>
      <c r="M42" s="41"/>
      <c r="R42" s="5"/>
      <c r="S42" s="6"/>
      <c r="W42" s="3"/>
      <c r="X42" s="3"/>
      <c r="Y42" s="3"/>
      <c r="Z42" s="3"/>
      <c r="A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</row>
    <row r="43" spans="3:196" ht="12.75">
      <c r="C43" s="41"/>
      <c r="D43" s="41"/>
      <c r="E43" s="56"/>
      <c r="F43" s="56"/>
      <c r="G43" s="82"/>
      <c r="J43" s="165"/>
      <c r="K43" s="37">
        <v>3</v>
      </c>
      <c r="L43" s="36">
        <v>0</v>
      </c>
      <c r="M43" s="41"/>
      <c r="W43" s="3"/>
      <c r="X43" s="3"/>
      <c r="Y43" s="3"/>
      <c r="Z43" s="3"/>
      <c r="A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</row>
    <row r="44" spans="1:196" ht="13.5" customHeight="1">
      <c r="A44" s="4"/>
      <c r="C44" s="41"/>
      <c r="D44" s="41"/>
      <c r="E44" s="56"/>
      <c r="F44" s="56"/>
      <c r="G44" s="82"/>
      <c r="J44" s="165"/>
      <c r="K44" s="37">
        <v>4</v>
      </c>
      <c r="L44" s="36">
        <v>1</v>
      </c>
      <c r="M44" s="41"/>
      <c r="W44" s="3"/>
      <c r="X44" s="3"/>
      <c r="Y44" s="3"/>
      <c r="Z44" s="3"/>
      <c r="AI44" s="3"/>
      <c r="AJ44" s="3"/>
      <c r="AK44" s="3"/>
      <c r="AL44" s="3"/>
      <c r="FB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</row>
    <row r="45" spans="1:196" ht="12.75">
      <c r="A45" s="4"/>
      <c r="C45" s="41"/>
      <c r="D45" s="41"/>
      <c r="E45" s="56"/>
      <c r="F45" s="56"/>
      <c r="G45" s="82"/>
      <c r="J45" s="165"/>
      <c r="K45" s="37">
        <v>5</v>
      </c>
      <c r="L45" s="36">
        <v>1</v>
      </c>
      <c r="M45" s="41"/>
      <c r="W45" s="3"/>
      <c r="X45" s="3"/>
      <c r="Y45" s="3"/>
      <c r="Z45" s="3"/>
      <c r="AI45" s="3"/>
      <c r="AJ45" s="3"/>
      <c r="AK45" s="3"/>
      <c r="AL45" s="3"/>
      <c r="FB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</row>
    <row r="46" spans="1:196" ht="12.75">
      <c r="A46" s="4"/>
      <c r="C46" s="41"/>
      <c r="D46" s="41"/>
      <c r="E46" s="56"/>
      <c r="F46" s="56"/>
      <c r="G46" s="82"/>
      <c r="J46" s="165"/>
      <c r="K46" s="37">
        <v>6</v>
      </c>
      <c r="L46" s="36">
        <v>1</v>
      </c>
      <c r="M46" s="41"/>
      <c r="W46" s="3"/>
      <c r="X46" s="3"/>
      <c r="Y46" s="3"/>
      <c r="Z46" s="3"/>
      <c r="AI46" s="3"/>
      <c r="AJ46" s="3"/>
      <c r="AK46" s="3"/>
      <c r="AL46" s="3"/>
      <c r="FB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</row>
    <row r="47" spans="1:196" ht="12.75">
      <c r="A47" s="4"/>
      <c r="C47" s="41"/>
      <c r="D47" s="41"/>
      <c r="E47" s="56"/>
      <c r="F47" s="56"/>
      <c r="G47" s="82"/>
      <c r="J47" s="165"/>
      <c r="K47" s="37">
        <v>7</v>
      </c>
      <c r="L47" s="36">
        <v>1</v>
      </c>
      <c r="M47" s="41"/>
      <c r="W47" s="3"/>
      <c r="X47" s="3"/>
      <c r="Y47" s="3"/>
      <c r="Z47" s="3"/>
      <c r="AI47" s="3"/>
      <c r="AJ47" s="3"/>
      <c r="AK47" s="3"/>
      <c r="AL47" s="3"/>
      <c r="FB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</row>
    <row r="48" spans="1:196" ht="12.75">
      <c r="A48" s="4"/>
      <c r="C48" s="41"/>
      <c r="D48" s="41"/>
      <c r="E48" s="56"/>
      <c r="F48" s="56"/>
      <c r="G48" s="82"/>
      <c r="J48" s="165"/>
      <c r="K48" s="37">
        <v>8</v>
      </c>
      <c r="L48" s="36">
        <v>2</v>
      </c>
      <c r="M48" s="41"/>
      <c r="W48" s="3"/>
      <c r="X48" s="3"/>
      <c r="Y48" s="3"/>
      <c r="Z48" s="3"/>
      <c r="FB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</row>
    <row r="49" spans="1:196" ht="12.75">
      <c r="A49" s="4"/>
      <c r="C49" s="41"/>
      <c r="D49" s="41"/>
      <c r="E49" s="56"/>
      <c r="F49" s="56"/>
      <c r="G49" s="82"/>
      <c r="J49" s="165"/>
      <c r="K49" s="37">
        <v>9</v>
      </c>
      <c r="L49" s="36">
        <v>2</v>
      </c>
      <c r="M49" s="41"/>
      <c r="N49" s="58"/>
      <c r="O49" s="31"/>
      <c r="P49" s="31"/>
      <c r="Q49" s="31"/>
      <c r="R49" s="2"/>
      <c r="W49" s="3"/>
      <c r="X49" s="3"/>
      <c r="Y49" s="3"/>
      <c r="Z49" s="3"/>
      <c r="FB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</row>
    <row r="50" spans="1:196" ht="13.5" thickBot="1">
      <c r="A50" s="4"/>
      <c r="C50" s="41"/>
      <c r="D50" s="41"/>
      <c r="E50" s="56"/>
      <c r="F50" s="56"/>
      <c r="G50" s="82"/>
      <c r="J50" s="166"/>
      <c r="K50" s="65">
        <v>10</v>
      </c>
      <c r="L50" s="66">
        <v>2</v>
      </c>
      <c r="M50" s="58"/>
      <c r="N50" s="31"/>
      <c r="O50" s="31"/>
      <c r="P50" s="31"/>
      <c r="Q50" s="2"/>
      <c r="W50" s="3"/>
      <c r="X50" s="3"/>
      <c r="Y50" s="3"/>
      <c r="EZ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</row>
    <row r="51" spans="1:196" ht="12.75">
      <c r="A51" s="4"/>
      <c r="C51" s="41"/>
      <c r="D51" s="41"/>
      <c r="E51" s="56"/>
      <c r="F51" s="56"/>
      <c r="G51" s="82"/>
      <c r="J51" s="59"/>
      <c r="K51" s="41"/>
      <c r="L51" s="41"/>
      <c r="M51" s="58"/>
      <c r="N51" s="31"/>
      <c r="O51" s="31"/>
      <c r="P51" s="31"/>
      <c r="Q51" s="2"/>
      <c r="FM51" s="3"/>
      <c r="GM51" s="3"/>
      <c r="GN51" s="3"/>
    </row>
    <row r="52" spans="1:196" ht="12.75">
      <c r="A52" s="4"/>
      <c r="C52" s="41"/>
      <c r="D52" s="41"/>
      <c r="E52" s="56"/>
      <c r="F52" s="56"/>
      <c r="G52" s="82"/>
      <c r="J52" s="59"/>
      <c r="K52" s="41"/>
      <c r="L52" s="41"/>
      <c r="M52" s="58"/>
      <c r="N52" s="31"/>
      <c r="O52" s="31"/>
      <c r="P52" s="31"/>
      <c r="Q52" s="2"/>
      <c r="FM52" s="3"/>
      <c r="GM52" s="3"/>
      <c r="GN52" s="3"/>
    </row>
    <row r="53" spans="1:196" ht="12.75">
      <c r="A53" s="4"/>
      <c r="C53" s="41"/>
      <c r="D53" s="41"/>
      <c r="E53" s="56"/>
      <c r="F53" s="56"/>
      <c r="G53" s="82"/>
      <c r="J53" s="59"/>
      <c r="K53" s="41"/>
      <c r="L53" s="41"/>
      <c r="N53" s="29"/>
      <c r="Q53" s="4"/>
      <c r="FM53" s="3"/>
      <c r="GM53" s="3"/>
      <c r="GN53" s="3"/>
    </row>
    <row r="54" spans="1:196" ht="12.75">
      <c r="A54" s="4"/>
      <c r="C54" s="41"/>
      <c r="D54" s="41"/>
      <c r="E54" s="56"/>
      <c r="F54" s="56"/>
      <c r="G54" s="82"/>
      <c r="J54" s="59"/>
      <c r="K54" s="41"/>
      <c r="L54" s="41"/>
      <c r="N54" s="29"/>
      <c r="Q54" s="4"/>
      <c r="FM54" s="3"/>
      <c r="GM54" s="3"/>
      <c r="GN54" s="3"/>
    </row>
    <row r="55" spans="1:196" ht="12.75">
      <c r="A55" s="4"/>
      <c r="C55" s="41"/>
      <c r="D55" s="41"/>
      <c r="E55" s="41"/>
      <c r="F55" s="41"/>
      <c r="G55" s="82"/>
      <c r="J55" s="59"/>
      <c r="K55" s="41"/>
      <c r="L55" s="41"/>
      <c r="N55" s="29"/>
      <c r="Q55" s="4"/>
      <c r="FM55" s="3"/>
      <c r="GM55" s="3"/>
      <c r="GN55" s="3"/>
    </row>
    <row r="56" spans="1:196" ht="12.75">
      <c r="A56" s="4"/>
      <c r="C56" s="41"/>
      <c r="D56" s="41"/>
      <c r="E56" s="41"/>
      <c r="F56" s="41"/>
      <c r="G56" s="82"/>
      <c r="J56" s="59"/>
      <c r="K56" s="41"/>
      <c r="L56" s="41"/>
      <c r="N56" s="29"/>
      <c r="Q56" s="4"/>
      <c r="FM56" s="3"/>
      <c r="GM56" s="3"/>
      <c r="GN56" s="3"/>
    </row>
    <row r="57" spans="1:171" ht="12.75">
      <c r="A57" s="4"/>
      <c r="C57" s="41"/>
      <c r="D57" s="41"/>
      <c r="E57" s="41"/>
      <c r="F57" s="41"/>
      <c r="G57" s="82"/>
      <c r="H57" s="82"/>
      <c r="I57" s="82"/>
      <c r="J57" s="41"/>
      <c r="K57" s="57"/>
      <c r="L57" s="54"/>
      <c r="M57" s="41"/>
      <c r="FO57" s="3"/>
    </row>
    <row r="58" spans="1:171" ht="12.75">
      <c r="A58" s="4"/>
      <c r="H58" s="31"/>
      <c r="I58" s="83"/>
      <c r="AG58" s="3"/>
      <c r="AP58" s="3"/>
      <c r="AX58" s="3"/>
      <c r="BH58" s="3"/>
      <c r="FO58" s="3"/>
    </row>
    <row r="59" spans="1:171" ht="12.75">
      <c r="A59" s="4"/>
      <c r="H59" s="31"/>
      <c r="I59" s="83"/>
      <c r="O59" s="47"/>
      <c r="P59" s="47"/>
      <c r="Q59" s="47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6"/>
      <c r="AH59" s="48"/>
      <c r="AI59" s="48"/>
      <c r="AJ59" s="48"/>
      <c r="AK59" s="48"/>
      <c r="AL59" s="48"/>
      <c r="AM59" s="48"/>
      <c r="AN59" s="48"/>
      <c r="AO59" s="48"/>
      <c r="AP59" s="46"/>
      <c r="AQ59" s="48"/>
      <c r="AR59" s="48"/>
      <c r="AS59" s="48"/>
      <c r="AT59" s="48"/>
      <c r="AU59" s="48"/>
      <c r="AV59" s="48"/>
      <c r="AW59" s="48"/>
      <c r="AX59" s="46"/>
      <c r="AY59" s="48"/>
      <c r="AZ59" s="48"/>
      <c r="BA59" s="48"/>
      <c r="BB59" s="48"/>
      <c r="BC59" s="48"/>
      <c r="BD59" s="48"/>
      <c r="BE59" s="48"/>
      <c r="BF59" s="48"/>
      <c r="BG59" s="48"/>
      <c r="BH59" s="46"/>
      <c r="BI59" s="48"/>
      <c r="BJ59" s="48"/>
      <c r="BK59" s="48"/>
      <c r="BL59" s="48"/>
      <c r="FO59" s="3"/>
    </row>
    <row r="60" spans="1:171" ht="12.75">
      <c r="A60" s="4"/>
      <c r="H60" s="31"/>
      <c r="I60" s="83"/>
      <c r="FO60" s="3"/>
    </row>
    <row r="61" spans="1:171" ht="12.75">
      <c r="A61" s="4"/>
      <c r="H61" s="31"/>
      <c r="I61" s="83"/>
      <c r="BL61" s="49"/>
      <c r="FO61" s="3"/>
    </row>
    <row r="62" spans="1:171" ht="12.75">
      <c r="A62" s="4"/>
      <c r="FO62" s="3"/>
    </row>
    <row r="63" spans="1:171" ht="12.75">
      <c r="A63" s="4"/>
      <c r="FO63" s="3"/>
    </row>
    <row r="64" spans="1:171" ht="12.75">
      <c r="A64" s="4"/>
      <c r="B64" s="21"/>
      <c r="C64" s="21"/>
      <c r="D64" s="21"/>
      <c r="FO64" s="3"/>
    </row>
    <row r="65" spans="1:171" ht="12.75">
      <c r="A65" s="4"/>
      <c r="B65" s="21"/>
      <c r="C65" s="21"/>
      <c r="D65" s="21"/>
      <c r="J65" s="2"/>
      <c r="FO65" s="3"/>
    </row>
    <row r="66" spans="1:171" ht="12.75">
      <c r="A66" s="4"/>
      <c r="J66" s="2"/>
      <c r="FO66" s="3"/>
    </row>
    <row r="67" spans="1:171" ht="12.75">
      <c r="A67" s="4"/>
      <c r="J67" s="2"/>
      <c r="FO67" s="3"/>
    </row>
    <row r="68" spans="1:171" ht="12.75">
      <c r="A68" s="4"/>
      <c r="J68" s="2"/>
      <c r="FO68" s="3"/>
    </row>
    <row r="69" spans="1:171" ht="12.75">
      <c r="A69" s="4"/>
      <c r="FO69" s="3"/>
    </row>
    <row r="70" spans="1:171" ht="12.75">
      <c r="A70" s="4"/>
      <c r="B70" s="21"/>
      <c r="C70" s="21"/>
      <c r="D70" s="21"/>
      <c r="FO70" s="3"/>
    </row>
    <row r="71" spans="1:171" ht="12.75">
      <c r="A71" s="4"/>
      <c r="B71" s="21"/>
      <c r="C71" s="21"/>
      <c r="D71" s="21"/>
      <c r="FO71" s="3"/>
    </row>
    <row r="72" spans="1:171" ht="12.75">
      <c r="A72" s="4"/>
      <c r="B72" s="21"/>
      <c r="C72" s="21"/>
      <c r="D72" s="21"/>
      <c r="FO72" s="3"/>
    </row>
    <row r="73" spans="1:171" ht="12.75">
      <c r="A73" s="4"/>
      <c r="B73" s="21"/>
      <c r="C73" s="21"/>
      <c r="D73" s="21"/>
      <c r="FO73" s="3"/>
    </row>
    <row r="74" spans="1:171" ht="12.75">
      <c r="A74" s="4"/>
      <c r="B74" s="21"/>
      <c r="C74" s="21"/>
      <c r="D74" s="21"/>
      <c r="FO74" s="3"/>
    </row>
    <row r="75" spans="1:171" ht="12.75">
      <c r="A75" s="4"/>
      <c r="B75" s="21"/>
      <c r="C75" s="21"/>
      <c r="D75" s="21"/>
      <c r="FO75" s="3"/>
    </row>
    <row r="76" spans="1:171" ht="12.75">
      <c r="A76" s="4"/>
      <c r="B76" s="21"/>
      <c r="C76" s="21"/>
      <c r="D76" s="21"/>
      <c r="FO76" s="3"/>
    </row>
    <row r="77" spans="1:171" ht="12.75">
      <c r="A77" s="4"/>
      <c r="B77" s="21"/>
      <c r="C77" s="21"/>
      <c r="D77" s="21"/>
      <c r="FO77" s="3"/>
    </row>
    <row r="78" spans="1:171" ht="12.75">
      <c r="A78" s="4"/>
      <c r="B78" s="21"/>
      <c r="C78" s="21"/>
      <c r="D78" s="21"/>
      <c r="FO78" s="3"/>
    </row>
    <row r="79" spans="1:171" ht="12.75">
      <c r="A79" s="4"/>
      <c r="B79" s="21"/>
      <c r="C79" s="21"/>
      <c r="D79" s="21"/>
      <c r="FO79" s="3"/>
    </row>
    <row r="80" spans="1:171" ht="12.75">
      <c r="A80" s="4"/>
      <c r="B80" s="21"/>
      <c r="C80" s="21"/>
      <c r="D80" s="21"/>
      <c r="FO80" s="3"/>
    </row>
    <row r="81" spans="1:171" ht="12.75">
      <c r="A81" s="4"/>
      <c r="B81" s="21"/>
      <c r="C81" s="21"/>
      <c r="D81" s="21"/>
      <c r="FO81" s="3"/>
    </row>
    <row r="82" spans="1:171" ht="12.75">
      <c r="A82" s="4"/>
      <c r="B82" s="21"/>
      <c r="C82" s="21"/>
      <c r="D82" s="21"/>
      <c r="FO82" s="3"/>
    </row>
    <row r="83" spans="1:171" ht="12.75">
      <c r="A83" s="4"/>
      <c r="B83" s="21"/>
      <c r="C83" s="21"/>
      <c r="D83" s="21"/>
      <c r="FO83" s="3"/>
    </row>
    <row r="84" spans="1:171" ht="12.75">
      <c r="A84" s="4"/>
      <c r="B84" s="21"/>
      <c r="C84" s="21"/>
      <c r="D84" s="21"/>
      <c r="FO84" s="3"/>
    </row>
    <row r="85" spans="1:171" ht="12.75">
      <c r="A85" s="4"/>
      <c r="B85" s="21"/>
      <c r="C85" s="21"/>
      <c r="D85" s="21"/>
      <c r="FO85" s="3"/>
    </row>
    <row r="86" spans="1:171" ht="12.75">
      <c r="A86" s="4"/>
      <c r="B86" s="21"/>
      <c r="C86" s="21"/>
      <c r="D86" s="21"/>
      <c r="FO86" s="3"/>
    </row>
    <row r="87" spans="1:171" ht="12.75">
      <c r="A87" s="4"/>
      <c r="B87" s="21"/>
      <c r="C87" s="21"/>
      <c r="D87" s="21"/>
      <c r="FO87" s="3"/>
    </row>
    <row r="88" spans="1:171" ht="12.75">
      <c r="A88" s="4"/>
      <c r="B88" s="21"/>
      <c r="C88" s="21"/>
      <c r="D88" s="21"/>
      <c r="FO88" s="3"/>
    </row>
    <row r="89" spans="1:171" ht="12.75">
      <c r="A89" s="4"/>
      <c r="B89" s="21"/>
      <c r="C89" s="21"/>
      <c r="D89" s="21"/>
      <c r="FO89" s="3"/>
    </row>
    <row r="90" spans="1:171" ht="12.75">
      <c r="A90" s="4"/>
      <c r="B90" s="21"/>
      <c r="C90" s="21"/>
      <c r="D90" s="21"/>
      <c r="FO90" s="3"/>
    </row>
    <row r="91" spans="1:171" ht="12.75">
      <c r="A91" s="4"/>
      <c r="B91" s="21"/>
      <c r="C91" s="21"/>
      <c r="D91" s="21"/>
      <c r="FO91" s="3"/>
    </row>
    <row r="92" spans="1:171" ht="12.75">
      <c r="A92" s="4"/>
      <c r="B92" s="21"/>
      <c r="C92" s="21"/>
      <c r="D92" s="21"/>
      <c r="FO92" s="3"/>
    </row>
    <row r="93" spans="1:171" ht="12.75">
      <c r="A93" s="4"/>
      <c r="B93" s="21"/>
      <c r="C93" s="21"/>
      <c r="D93" s="21"/>
      <c r="FO93" s="3"/>
    </row>
    <row r="94" spans="1:171" ht="12.75">
      <c r="A94" s="4"/>
      <c r="B94" s="21"/>
      <c r="C94" s="21"/>
      <c r="D94" s="21"/>
      <c r="FO94" s="3"/>
    </row>
    <row r="95" spans="1:171" ht="12.75">
      <c r="A95" s="4"/>
      <c r="B95" s="21"/>
      <c r="C95" s="21"/>
      <c r="D95" s="21"/>
      <c r="FO95" s="3"/>
    </row>
    <row r="96" spans="1:171" ht="12.75">
      <c r="A96" s="4"/>
      <c r="B96" s="21"/>
      <c r="C96" s="21"/>
      <c r="D96" s="21"/>
      <c r="FO96" s="3"/>
    </row>
    <row r="97" spans="1:171" ht="12.75">
      <c r="A97" s="4"/>
      <c r="B97" s="21"/>
      <c r="C97" s="21"/>
      <c r="D97" s="21"/>
      <c r="FO97" s="3"/>
    </row>
    <row r="98" spans="1:171" ht="12.75">
      <c r="A98" s="4"/>
      <c r="B98" s="21"/>
      <c r="C98" s="21"/>
      <c r="D98" s="21"/>
      <c r="FO98" s="3"/>
    </row>
    <row r="99" spans="1:171" ht="12.75">
      <c r="A99" s="4"/>
      <c r="B99" s="21"/>
      <c r="C99" s="21"/>
      <c r="D99" s="21"/>
      <c r="FO99" s="3"/>
    </row>
    <row r="100" spans="1:205" ht="12.75">
      <c r="A100" s="4"/>
      <c r="B100" s="21"/>
      <c r="C100" s="21"/>
      <c r="D100" s="21"/>
      <c r="GO100" s="4"/>
      <c r="GP100" s="4"/>
      <c r="GQ100" s="4"/>
      <c r="GR100" s="4"/>
      <c r="GS100" s="4"/>
      <c r="GT100" s="4"/>
      <c r="GU100" s="4"/>
      <c r="GV100" s="4"/>
      <c r="GW100" s="4"/>
    </row>
    <row r="101" spans="1:171" ht="12.75">
      <c r="A101" s="4"/>
      <c r="B101" s="21"/>
      <c r="C101" s="21"/>
      <c r="D101" s="21"/>
      <c r="FO101" s="3"/>
    </row>
    <row r="102" spans="1:171" ht="12.75">
      <c r="A102" s="4"/>
      <c r="B102" s="21"/>
      <c r="C102" s="21"/>
      <c r="D102" s="21"/>
      <c r="FO102" s="3"/>
    </row>
    <row r="103" spans="1:171" ht="12.75">
      <c r="A103" s="4"/>
      <c r="B103" s="21"/>
      <c r="C103" s="21"/>
      <c r="D103" s="21"/>
      <c r="FO103" s="3"/>
    </row>
    <row r="104" spans="1:171" ht="12.75">
      <c r="A104" s="4"/>
      <c r="B104" s="21"/>
      <c r="C104" s="21"/>
      <c r="D104" s="21"/>
      <c r="FO104" s="3"/>
    </row>
    <row r="105" spans="1:171" ht="12.75">
      <c r="A105" s="4"/>
      <c r="B105" s="21"/>
      <c r="C105" s="21"/>
      <c r="D105" s="21"/>
      <c r="FO105" s="3"/>
    </row>
    <row r="106" spans="1:171" ht="12.75">
      <c r="A106" s="4"/>
      <c r="B106" s="21"/>
      <c r="C106" s="21"/>
      <c r="D106" s="21"/>
      <c r="FO106" s="3"/>
    </row>
    <row r="107" spans="1:171" ht="12.75">
      <c r="A107" s="4"/>
      <c r="B107" s="21"/>
      <c r="C107" s="21"/>
      <c r="D107" s="21"/>
      <c r="FO107" s="3"/>
    </row>
    <row r="108" spans="1:171" ht="12.75">
      <c r="A108" s="4"/>
      <c r="B108" s="21"/>
      <c r="C108" s="21"/>
      <c r="D108" s="21"/>
      <c r="FO108" s="3"/>
    </row>
    <row r="109" spans="1:171" ht="12.75">
      <c r="A109" s="4"/>
      <c r="B109" s="21"/>
      <c r="C109" s="21"/>
      <c r="D109" s="21"/>
      <c r="FO109" s="3"/>
    </row>
    <row r="110" spans="1:171" ht="12.75">
      <c r="A110" s="4"/>
      <c r="B110" s="21"/>
      <c r="C110" s="21"/>
      <c r="D110" s="21"/>
      <c r="FO110" s="3"/>
    </row>
    <row r="111" spans="1:171" ht="12.75">
      <c r="A111" s="4"/>
      <c r="B111" s="21"/>
      <c r="C111" s="21"/>
      <c r="D111" s="21"/>
      <c r="FO111" s="3"/>
    </row>
    <row r="112" spans="1:171" ht="12.75">
      <c r="A112" s="4"/>
      <c r="B112" s="21"/>
      <c r="C112" s="21"/>
      <c r="D112" s="21"/>
      <c r="FO112" s="3"/>
    </row>
    <row r="113" spans="1:171" ht="12.75">
      <c r="A113" s="4"/>
      <c r="B113" s="21"/>
      <c r="C113" s="21"/>
      <c r="D113" s="21"/>
      <c r="FO113" s="3"/>
    </row>
    <row r="114" spans="1:171" ht="12.75">
      <c r="A114" s="4"/>
      <c r="B114" s="21"/>
      <c r="C114" s="21"/>
      <c r="D114" s="21"/>
      <c r="FO114" s="3"/>
    </row>
    <row r="115" spans="1:171" ht="12.75">
      <c r="A115" s="4"/>
      <c r="B115" s="21"/>
      <c r="C115" s="21"/>
      <c r="D115" s="21"/>
      <c r="FO115" s="3"/>
    </row>
    <row r="116" spans="1:171" ht="12.75">
      <c r="A116" s="4"/>
      <c r="B116" s="21"/>
      <c r="C116" s="21"/>
      <c r="D116" s="21"/>
      <c r="FO116" s="3"/>
    </row>
    <row r="117" spans="1:171" ht="12.75">
      <c r="A117" s="4"/>
      <c r="B117" s="21"/>
      <c r="C117" s="21"/>
      <c r="D117" s="21"/>
      <c r="FO117" s="3"/>
    </row>
    <row r="118" spans="1:171" ht="12.75">
      <c r="A118" s="4"/>
      <c r="B118" s="21"/>
      <c r="C118" s="21"/>
      <c r="D118" s="21"/>
      <c r="FO118" s="3"/>
    </row>
    <row r="119" spans="1:171" ht="12.75">
      <c r="A119" s="4"/>
      <c r="B119" s="21"/>
      <c r="C119" s="21"/>
      <c r="D119" s="21"/>
      <c r="FO119" s="3"/>
    </row>
    <row r="120" spans="1:171" ht="12.75">
      <c r="A120" s="4"/>
      <c r="B120" s="21"/>
      <c r="C120" s="21"/>
      <c r="D120" s="21"/>
      <c r="FO120" s="3"/>
    </row>
    <row r="121" spans="1:171" ht="12.75">
      <c r="A121" s="4"/>
      <c r="B121" s="21"/>
      <c r="C121" s="21"/>
      <c r="D121" s="21"/>
      <c r="FO121" s="3"/>
    </row>
    <row r="122" spans="1:171" ht="12.75">
      <c r="A122" s="4"/>
      <c r="B122" s="21"/>
      <c r="C122" s="21"/>
      <c r="D122" s="21"/>
      <c r="FO122" s="3"/>
    </row>
    <row r="123" spans="1:171" ht="12.75">
      <c r="A123" s="4"/>
      <c r="B123" s="21"/>
      <c r="C123" s="21"/>
      <c r="D123" s="21"/>
      <c r="FO123" s="3"/>
    </row>
    <row r="124" spans="1:171" ht="12.75">
      <c r="A124" s="4"/>
      <c r="B124" s="21"/>
      <c r="C124" s="21"/>
      <c r="D124" s="21"/>
      <c r="FO124" s="3"/>
    </row>
    <row r="125" spans="1:171" ht="12.75">
      <c r="A125" s="4"/>
      <c r="B125" s="21"/>
      <c r="C125" s="21"/>
      <c r="D125" s="21"/>
      <c r="FO125" s="3"/>
    </row>
    <row r="126" spans="1:171" ht="12.75">
      <c r="A126" s="4"/>
      <c r="B126" s="21"/>
      <c r="C126" s="21"/>
      <c r="D126" s="21"/>
      <c r="FO126" s="3"/>
    </row>
    <row r="127" spans="1:171" ht="12.75">
      <c r="A127" s="4"/>
      <c r="B127" s="21"/>
      <c r="C127" s="21"/>
      <c r="D127" s="21"/>
      <c r="FO127" s="3"/>
    </row>
    <row r="128" spans="1:171" ht="12.75">
      <c r="A128" s="4"/>
      <c r="B128" s="21"/>
      <c r="C128" s="21"/>
      <c r="D128" s="21"/>
      <c r="FO128" s="3"/>
    </row>
    <row r="129" spans="1:171" ht="12.75">
      <c r="A129" s="4"/>
      <c r="B129" s="21"/>
      <c r="C129" s="21"/>
      <c r="D129" s="21"/>
      <c r="FO129" s="3"/>
    </row>
    <row r="130" spans="1:171" ht="12.75">
      <c r="A130" s="4"/>
      <c r="B130" s="21"/>
      <c r="C130" s="21"/>
      <c r="D130" s="21"/>
      <c r="FO130" s="3"/>
    </row>
    <row r="131" spans="1:171" ht="12.75">
      <c r="A131" s="4"/>
      <c r="B131" s="21"/>
      <c r="C131" s="21"/>
      <c r="D131" s="21"/>
      <c r="FO131" s="3"/>
    </row>
    <row r="132" spans="1:171" ht="12.75">
      <c r="A132" s="4"/>
      <c r="B132" s="21"/>
      <c r="C132" s="21"/>
      <c r="D132" s="21"/>
      <c r="FO132" s="3"/>
    </row>
    <row r="133" spans="1:171" ht="12.75">
      <c r="A133" s="4"/>
      <c r="B133" s="21"/>
      <c r="C133" s="21"/>
      <c r="D133" s="21"/>
      <c r="FO133" s="3"/>
    </row>
    <row r="134" spans="1:171" ht="12.75">
      <c r="A134" s="4"/>
      <c r="B134" s="21"/>
      <c r="C134" s="21"/>
      <c r="D134" s="21"/>
      <c r="FO134" s="3"/>
    </row>
    <row r="135" spans="1:171" ht="12.75">
      <c r="A135" s="4"/>
      <c r="B135" s="21"/>
      <c r="C135" s="21"/>
      <c r="D135" s="21"/>
      <c r="FO135" s="3"/>
    </row>
    <row r="136" spans="1:171" ht="12.75">
      <c r="A136" s="4"/>
      <c r="B136" s="21"/>
      <c r="C136" s="21"/>
      <c r="D136" s="21"/>
      <c r="FO136" s="3"/>
    </row>
    <row r="137" spans="1:171" ht="12.75">
      <c r="A137" s="4"/>
      <c r="B137" s="21"/>
      <c r="C137" s="21"/>
      <c r="D137" s="21"/>
      <c r="FO137" s="3"/>
    </row>
    <row r="138" spans="1:171" ht="12.75">
      <c r="A138" s="4"/>
      <c r="B138" s="21"/>
      <c r="C138" s="21"/>
      <c r="D138" s="21"/>
      <c r="FO138" s="3"/>
    </row>
    <row r="139" spans="1:171" ht="12.75">
      <c r="A139" s="4"/>
      <c r="B139" s="21"/>
      <c r="C139" s="21"/>
      <c r="D139" s="21"/>
      <c r="FO139" s="3"/>
    </row>
    <row r="140" spans="1:171" ht="12.75">
      <c r="A140" s="4"/>
      <c r="B140" s="21"/>
      <c r="C140" s="21"/>
      <c r="D140" s="21"/>
      <c r="FO140" s="3"/>
    </row>
    <row r="141" spans="1:171" ht="12.75">
      <c r="A141" s="4"/>
      <c r="B141" s="21"/>
      <c r="C141" s="21"/>
      <c r="D141" s="21"/>
      <c r="FO141" s="3"/>
    </row>
    <row r="142" spans="1:171" ht="12.75">
      <c r="A142" s="4"/>
      <c r="B142" s="21"/>
      <c r="C142" s="21"/>
      <c r="D142" s="21"/>
      <c r="FO142" s="3"/>
    </row>
    <row r="143" spans="1:171" ht="12.75">
      <c r="A143" s="4"/>
      <c r="B143" s="21"/>
      <c r="C143" s="21"/>
      <c r="D143" s="21"/>
      <c r="FO143" s="3"/>
    </row>
    <row r="144" spans="1:171" ht="12.75">
      <c r="A144" s="4"/>
      <c r="B144" s="21"/>
      <c r="C144" s="21"/>
      <c r="D144" s="21"/>
      <c r="FO144" s="3"/>
    </row>
    <row r="145" spans="1:171" ht="12.75">
      <c r="A145" s="4"/>
      <c r="B145" s="21"/>
      <c r="C145" s="21"/>
      <c r="D145" s="21"/>
      <c r="FO145" s="3"/>
    </row>
    <row r="146" spans="1:171" ht="12.75">
      <c r="A146" s="4"/>
      <c r="B146" s="21"/>
      <c r="C146" s="21"/>
      <c r="D146" s="21"/>
      <c r="FO146" s="3"/>
    </row>
    <row r="147" spans="1:171" ht="12.75">
      <c r="A147" s="4"/>
      <c r="B147" s="21"/>
      <c r="C147" s="21"/>
      <c r="D147" s="21"/>
      <c r="FO147" s="3"/>
    </row>
    <row r="148" spans="1:171" ht="12.75">
      <c r="A148" s="4"/>
      <c r="B148" s="21"/>
      <c r="C148" s="21"/>
      <c r="D148" s="21"/>
      <c r="FO148" s="3"/>
    </row>
    <row r="149" spans="1:171" ht="12.75">
      <c r="A149" s="4"/>
      <c r="B149" s="21"/>
      <c r="C149" s="21"/>
      <c r="D149" s="21"/>
      <c r="FO149" s="3"/>
    </row>
    <row r="150" spans="1:171" ht="12.75">
      <c r="A150" s="4"/>
      <c r="B150" s="21"/>
      <c r="C150" s="21"/>
      <c r="D150" s="21"/>
      <c r="FO150" s="3"/>
    </row>
    <row r="151" spans="1:171" ht="12.75">
      <c r="A151" s="4"/>
      <c r="B151" s="21"/>
      <c r="C151" s="21"/>
      <c r="D151" s="21"/>
      <c r="FO151" s="3"/>
    </row>
    <row r="152" spans="1:171" ht="12.75">
      <c r="A152" s="4"/>
      <c r="B152" s="21"/>
      <c r="C152" s="21"/>
      <c r="D152" s="21"/>
      <c r="FO152" s="3"/>
    </row>
    <row r="153" spans="1:171" ht="12.75">
      <c r="A153" s="4"/>
      <c r="B153" s="21"/>
      <c r="C153" s="21"/>
      <c r="D153" s="21"/>
      <c r="FO153" s="3"/>
    </row>
    <row r="154" spans="1:171" ht="12.75">
      <c r="A154" s="4"/>
      <c r="B154" s="21"/>
      <c r="C154" s="21"/>
      <c r="D154" s="21"/>
      <c r="FO154" s="3"/>
    </row>
    <row r="155" spans="1:171" ht="12.75">
      <c r="A155" s="4"/>
      <c r="B155" s="21"/>
      <c r="C155" s="21"/>
      <c r="D155" s="21"/>
      <c r="FO155" s="3"/>
    </row>
    <row r="156" spans="1:171" ht="12.75">
      <c r="A156" s="4"/>
      <c r="B156" s="21"/>
      <c r="C156" s="21"/>
      <c r="D156" s="21"/>
      <c r="FO156" s="3"/>
    </row>
    <row r="157" spans="1:171" ht="12.75">
      <c r="A157" s="4"/>
      <c r="B157" s="21"/>
      <c r="C157" s="21"/>
      <c r="D157" s="21"/>
      <c r="FO157" s="3"/>
    </row>
    <row r="158" spans="1:171" ht="12.75">
      <c r="A158" s="4"/>
      <c r="B158" s="21"/>
      <c r="C158" s="21"/>
      <c r="D158" s="21"/>
      <c r="FO158" s="3"/>
    </row>
    <row r="159" spans="1:171" ht="12.75">
      <c r="A159" s="4"/>
      <c r="B159" s="21"/>
      <c r="C159" s="21"/>
      <c r="D159" s="21"/>
      <c r="FO159" s="3"/>
    </row>
    <row r="160" spans="1:171" ht="12.75">
      <c r="A160" s="4"/>
      <c r="B160" s="21"/>
      <c r="C160" s="21"/>
      <c r="D160" s="21"/>
      <c r="FO160" s="3"/>
    </row>
    <row r="161" spans="1:171" ht="12.75">
      <c r="A161" s="4"/>
      <c r="B161" s="21"/>
      <c r="C161" s="21"/>
      <c r="D161" s="21"/>
      <c r="FO161" s="3"/>
    </row>
    <row r="162" spans="1:171" ht="12.75">
      <c r="A162" s="4"/>
      <c r="B162" s="21"/>
      <c r="C162" s="21"/>
      <c r="D162" s="21"/>
      <c r="FO162" s="3"/>
    </row>
    <row r="163" spans="1:171" ht="12.75">
      <c r="A163" s="4"/>
      <c r="B163" s="21"/>
      <c r="C163" s="21"/>
      <c r="D163" s="21"/>
      <c r="FO163" s="3"/>
    </row>
    <row r="164" spans="1:171" ht="12.75">
      <c r="A164" s="4"/>
      <c r="B164" s="21"/>
      <c r="C164" s="21"/>
      <c r="D164" s="21"/>
      <c r="FO164" s="3"/>
    </row>
    <row r="165" spans="1:171" ht="12.75">
      <c r="A165" s="4"/>
      <c r="B165" s="21"/>
      <c r="C165" s="21"/>
      <c r="D165" s="21"/>
      <c r="FO165" s="3"/>
    </row>
    <row r="166" spans="1:171" ht="12.75">
      <c r="A166" s="4"/>
      <c r="B166" s="21"/>
      <c r="C166" s="21"/>
      <c r="D166" s="21"/>
      <c r="FO166" s="3"/>
    </row>
    <row r="167" spans="1:171" ht="12.75">
      <c r="A167" s="4"/>
      <c r="B167" s="21"/>
      <c r="C167" s="21"/>
      <c r="D167" s="21"/>
      <c r="FO167" s="3"/>
    </row>
    <row r="168" spans="1:171" ht="12.75">
      <c r="A168" s="4"/>
      <c r="B168" s="21"/>
      <c r="C168" s="21"/>
      <c r="D168" s="21"/>
      <c r="FO168" s="3"/>
    </row>
    <row r="169" spans="1:171" ht="12.75">
      <c r="A169" s="4"/>
      <c r="B169" s="21"/>
      <c r="C169" s="21"/>
      <c r="D169" s="21"/>
      <c r="FO169" s="3"/>
    </row>
    <row r="170" spans="1:171" ht="12.75">
      <c r="A170" s="4"/>
      <c r="B170" s="21"/>
      <c r="C170" s="21"/>
      <c r="D170" s="21"/>
      <c r="FO170" s="3"/>
    </row>
    <row r="171" spans="1:171" ht="12.75">
      <c r="A171" s="4"/>
      <c r="B171" s="21"/>
      <c r="C171" s="21"/>
      <c r="D171" s="21"/>
      <c r="FO171" s="3"/>
    </row>
    <row r="172" spans="1:171" ht="12.75">
      <c r="A172" s="4"/>
      <c r="B172" s="21"/>
      <c r="C172" s="21"/>
      <c r="D172" s="21"/>
      <c r="FO172" s="3"/>
    </row>
    <row r="173" spans="1:171" ht="12.75">
      <c r="A173" s="4"/>
      <c r="B173" s="21"/>
      <c r="C173" s="21"/>
      <c r="D173" s="21"/>
      <c r="FO173" s="3"/>
    </row>
    <row r="174" spans="1:171" ht="12.75">
      <c r="A174" s="4"/>
      <c r="B174" s="21"/>
      <c r="C174" s="21"/>
      <c r="D174" s="21"/>
      <c r="FO174" s="3"/>
    </row>
    <row r="175" spans="1:171" ht="12.75">
      <c r="A175" s="4"/>
      <c r="B175" s="21"/>
      <c r="C175" s="21"/>
      <c r="D175" s="21"/>
      <c r="FO175" s="3"/>
    </row>
    <row r="176" spans="1:171" ht="12.75">
      <c r="A176" s="4"/>
      <c r="B176" s="21"/>
      <c r="C176" s="21"/>
      <c r="D176" s="21"/>
      <c r="FO176" s="3"/>
    </row>
    <row r="177" spans="1:171" ht="12.75">
      <c r="A177" s="4"/>
      <c r="FO177" s="3"/>
    </row>
  </sheetData>
  <sheetProtection/>
  <mergeCells count="30">
    <mergeCell ref="AL6:AN6"/>
    <mergeCell ref="M6:N6"/>
    <mergeCell ref="M7:N7"/>
    <mergeCell ref="O6:P6"/>
    <mergeCell ref="O7:P7"/>
    <mergeCell ref="Q6:R6"/>
    <mergeCell ref="AA6:AB6"/>
    <mergeCell ref="AA7:AB7"/>
    <mergeCell ref="W6:X6"/>
    <mergeCell ref="W7:X7"/>
    <mergeCell ref="AC6:AK6"/>
    <mergeCell ref="AC7:AK7"/>
    <mergeCell ref="K36:K39"/>
    <mergeCell ref="L36:L39"/>
    <mergeCell ref="Y6:Z6"/>
    <mergeCell ref="Y7:Z7"/>
    <mergeCell ref="S6:T6"/>
    <mergeCell ref="S7:T7"/>
    <mergeCell ref="U6:V6"/>
    <mergeCell ref="J36:J50"/>
    <mergeCell ref="A6:B6"/>
    <mergeCell ref="A7:B7"/>
    <mergeCell ref="Q7:R7"/>
    <mergeCell ref="C6:C7"/>
    <mergeCell ref="AR7:BA7"/>
    <mergeCell ref="U7:V7"/>
    <mergeCell ref="C4:L4"/>
    <mergeCell ref="G1:L3"/>
    <mergeCell ref="K7:L7"/>
    <mergeCell ref="K6:L6"/>
  </mergeCells>
  <printOptions horizontalCentered="1"/>
  <pageMargins left="0.2755905511811024" right="0.5905511811023623" top="0.984251968503937" bottom="0.7874015748031497" header="0.5905511811023623" footer="0.5905511811023623"/>
  <pageSetup fitToHeight="1" fitToWidth="1" orientation="landscape" paperSize="8" scale="46" r:id="rId2"/>
  <headerFooter alignWithMargins="0">
    <oddFooter>&amp;RPAGE &amp;P OF &amp;N &amp;F  &amp;A  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Cat Results - 14 races</dc:title>
  <dc:subject>Rating sailing</dc:subject>
  <dc:creator>Brian Hillesdon</dc:creator>
  <cp:keywords/>
  <dc:description/>
  <cp:lastModifiedBy>mu50391</cp:lastModifiedBy>
  <cp:lastPrinted>2009-02-14T07:21:46Z</cp:lastPrinted>
  <dcterms:created xsi:type="dcterms:W3CDTF">1998-11-17T06:35:23Z</dcterms:created>
  <dcterms:modified xsi:type="dcterms:W3CDTF">2009-02-28T10:00:07Z</dcterms:modified>
  <cp:category/>
  <cp:version/>
  <cp:contentType/>
  <cp:contentStatus/>
</cp:coreProperties>
</file>